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6" windowHeight="9408"/>
  </bookViews>
  <sheets>
    <sheet name="с 7 до 11 лет-2020 91,80" sheetId="8" r:id="rId1"/>
  </sheets>
  <calcPr calcId="145621"/>
</workbook>
</file>

<file path=xl/calcChain.xml><?xml version="1.0" encoding="utf-8"?>
<calcChain xmlns="http://schemas.openxmlformats.org/spreadsheetml/2006/main">
  <c r="G98" i="8" l="1"/>
  <c r="F98" i="8"/>
  <c r="E98" i="8"/>
  <c r="D9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F89" i="8" l="1"/>
  <c r="F99" i="8" s="1"/>
  <c r="F100" i="8" s="1"/>
  <c r="J89" i="8"/>
  <c r="N89" i="8"/>
  <c r="M89" i="8"/>
  <c r="E89" i="8"/>
  <c r="E99" i="8" s="1"/>
  <c r="E101" i="8" s="1"/>
  <c r="I89" i="8"/>
  <c r="D89" i="8"/>
  <c r="D99" i="8" s="1"/>
  <c r="D101" i="8" s="1"/>
  <c r="H89" i="8"/>
  <c r="L89" i="8"/>
  <c r="G89" i="8"/>
  <c r="G99" i="8" s="1"/>
  <c r="G100" i="8" s="1"/>
  <c r="K89" i="8"/>
  <c r="O89" i="8"/>
  <c r="P89" i="8"/>
  <c r="Q90" i="8" s="1"/>
  <c r="D100" i="8" l="1"/>
  <c r="F101" i="8"/>
  <c r="E100" i="8"/>
  <c r="G101" i="8"/>
</calcChain>
</file>

<file path=xl/sharedStrings.xml><?xml version="1.0" encoding="utf-8"?>
<sst xmlns="http://schemas.openxmlformats.org/spreadsheetml/2006/main" count="217" uniqueCount="143">
  <si>
    <t>Выход, г</t>
  </si>
  <si>
    <t>60</t>
  </si>
  <si>
    <t>Итого:</t>
  </si>
  <si>
    <t>1/31,5</t>
  </si>
  <si>
    <t>200</t>
  </si>
  <si>
    <t>Наименование блюда</t>
  </si>
  <si>
    <t>Стоимость, руб.</t>
  </si>
  <si>
    <t>250/5</t>
  </si>
  <si>
    <t>150</t>
  </si>
  <si>
    <t>Плов мясной</t>
  </si>
  <si>
    <t>Директор МУП "Фора"</t>
  </si>
  <si>
    <t>М.С. Данина</t>
  </si>
  <si>
    <t>С О Г Л А С О В А Н О :</t>
  </si>
  <si>
    <t>У Т В Е Р Ж Д А Ю :</t>
  </si>
  <si>
    <t xml:space="preserve">Директор муниципального казенного общеобразовательного учреждения "Средняя общеобразовательная школа № 3 городского округа город Нововоронеж" </t>
  </si>
  <si>
    <t>Начальник отдела предпринимательства и потребительского рынка администрации городского округа город Нововоронеж</t>
  </si>
  <si>
    <t xml:space="preserve">Заместитель главы администрации городского округа город Нововоронеж </t>
  </si>
  <si>
    <t>_________________  Г.А.Кольцова</t>
  </si>
  <si>
    <t>_______________ С.С. Сухова</t>
  </si>
  <si>
    <t>_____________ С.А. Тулинова</t>
  </si>
  <si>
    <t xml:space="preserve">     10-ти-дневное  (бесплатное питание - ОБЕД)</t>
  </si>
  <si>
    <t>№ рец.</t>
  </si>
  <si>
    <t>Пищевые вещества, г</t>
  </si>
  <si>
    <t>Энергетическая ценность, ккал</t>
  </si>
  <si>
    <t>Витамины, мг</t>
  </si>
  <si>
    <t>Минеральные вещества, г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</si>
  <si>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</si>
  <si>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</si>
  <si>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</si>
  <si>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</si>
  <si>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</si>
  <si>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</si>
  <si>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</si>
  <si>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</si>
  <si>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</si>
  <si>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</si>
  <si>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</si>
  <si>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ПОНЕДЕЛЬНИК / 1-я неделя</t>
  </si>
  <si>
    <t>204/3-2014</t>
  </si>
  <si>
    <t>Суп картоф. пшенный с рыбными консервами</t>
  </si>
  <si>
    <t>20/250</t>
  </si>
  <si>
    <t>390-2013</t>
  </si>
  <si>
    <t>Тефтели в соусе</t>
  </si>
  <si>
    <t>70/30</t>
  </si>
  <si>
    <t>291-2013</t>
  </si>
  <si>
    <t>Макаронные изделия отварные</t>
  </si>
  <si>
    <t>115-2013</t>
  </si>
  <si>
    <t>Икра кабачковая</t>
  </si>
  <si>
    <t>110-2013</t>
  </si>
  <si>
    <t>Хлеб ржано-пшеничный</t>
  </si>
  <si>
    <t>512-2013</t>
  </si>
  <si>
    <t>Компот из чернослив</t>
  </si>
  <si>
    <t>ВТОРНИК / 1-я неделя</t>
  </si>
  <si>
    <t>Суп картофел. рисовый</t>
  </si>
  <si>
    <t>369-2013</t>
  </si>
  <si>
    <t>Жаркое по-домашнему</t>
  </si>
  <si>
    <t>50-2013</t>
  </si>
  <si>
    <t>Свекла варёная</t>
  </si>
  <si>
    <t>507-2013</t>
  </si>
  <si>
    <t>Компот из свеж.фруктов</t>
  </si>
  <si>
    <t>СРЕДА / 1-я неделя</t>
  </si>
  <si>
    <t>128-2013</t>
  </si>
  <si>
    <t>Борщ из свежей капусты со сметаной</t>
  </si>
  <si>
    <t>313-2013</t>
  </si>
  <si>
    <t>Запеканка творожная со сгущ. молоком</t>
  </si>
  <si>
    <t>496-2013</t>
  </si>
  <si>
    <t>Какао с молоком</t>
  </si>
  <si>
    <t>ЧЕТВЕРГ / 1-я неделя</t>
  </si>
  <si>
    <t>144-2013</t>
  </si>
  <si>
    <t>Суп картоф. гороховый</t>
  </si>
  <si>
    <t>398-2013</t>
  </si>
  <si>
    <t>Печень по-строгановски</t>
  </si>
  <si>
    <t>85/50</t>
  </si>
  <si>
    <t>237-2013</t>
  </si>
  <si>
    <t>Каша гречневая</t>
  </si>
  <si>
    <t>106-2013</t>
  </si>
  <si>
    <t>Помидор свежий</t>
  </si>
  <si>
    <t>Компот из кураги</t>
  </si>
  <si>
    <t>ПЯТНИЦА / 1-я неделя</t>
  </si>
  <si>
    <t>142-2013</t>
  </si>
  <si>
    <t>Щи из свежей капусты со сметаной</t>
  </si>
  <si>
    <t>478-2014</t>
  </si>
  <si>
    <t>Рыба припущенная</t>
  </si>
  <si>
    <t>429-2013</t>
  </si>
  <si>
    <t>Картофельное пюре</t>
  </si>
  <si>
    <t>Огурец свежий</t>
  </si>
  <si>
    <t>510-2013</t>
  </si>
  <si>
    <t>Напиток апельсиновый</t>
  </si>
  <si>
    <t>ПОНЕДЕЛЬНИК / 2-я неделя</t>
  </si>
  <si>
    <t>134-2013</t>
  </si>
  <si>
    <t>Рассольник со сметаной</t>
  </si>
  <si>
    <t>604-2014</t>
  </si>
  <si>
    <t>Бифштекс рубленый</t>
  </si>
  <si>
    <t>503-2013</t>
  </si>
  <si>
    <t>Кисель из концентрата</t>
  </si>
  <si>
    <t>ВТОРНИК / 2-я неделя</t>
  </si>
  <si>
    <t>370-2013</t>
  </si>
  <si>
    <t>519-2013</t>
  </si>
  <si>
    <t>Напиток из шиповника</t>
  </si>
  <si>
    <t>СРЕДА / 2-я неделя</t>
  </si>
  <si>
    <t>147-2013</t>
  </si>
  <si>
    <t>Суп картоф.с макарон.изд.</t>
  </si>
  <si>
    <t>395-2013</t>
  </si>
  <si>
    <t>Сосиска отварная</t>
  </si>
  <si>
    <t>438-2014</t>
  </si>
  <si>
    <t>Омлет</t>
  </si>
  <si>
    <t>табл.-2014</t>
  </si>
  <si>
    <t>Зеленый горошек</t>
  </si>
  <si>
    <t>Компот из смеси сухофр.</t>
  </si>
  <si>
    <t>ЧЕТВЕРГ / 2-я неделя</t>
  </si>
  <si>
    <t>Суп картоф. гречневый</t>
  </si>
  <si>
    <t>510-2014</t>
  </si>
  <si>
    <t>Котлета рыбная</t>
  </si>
  <si>
    <t>ПЯТНИЦА / 2-я неделя</t>
  </si>
  <si>
    <t>407-2013</t>
  </si>
  <si>
    <t>Рагу из филе ЦБ</t>
  </si>
  <si>
    <t>48-2013</t>
  </si>
  <si>
    <t>Салат из кваш. капусты</t>
  </si>
  <si>
    <t>50/5</t>
  </si>
  <si>
    <t>501-2013</t>
  </si>
  <si>
    <t>Кофейный напиток на молоке</t>
  </si>
  <si>
    <t>Всего за 10 дней:</t>
  </si>
  <si>
    <t>_____________</t>
  </si>
  <si>
    <t>Калькулятор МУП "Фора"</t>
  </si>
  <si>
    <t>Л.Н.Селина</t>
  </si>
  <si>
    <t>бесплатное питание - ОБЕД до 11 лет</t>
  </si>
  <si>
    <t>Суточная потребность до 11 лет</t>
  </si>
  <si>
    <t>Б, г</t>
  </si>
  <si>
    <t>Ж, г</t>
  </si>
  <si>
    <t>У, г</t>
  </si>
  <si>
    <t>Эн.цен., ккал</t>
  </si>
  <si>
    <t>35% по норме</t>
  </si>
  <si>
    <t>35% по факту</t>
  </si>
  <si>
    <t>разница,г</t>
  </si>
  <si>
    <t>разница,%</t>
  </si>
  <si>
    <t>75/150</t>
  </si>
  <si>
    <t>П Р И М Е Р Н О Е   М Е Н Ю на 2020г</t>
  </si>
  <si>
    <t>110/50</t>
  </si>
  <si>
    <t>"______" ___________________2020г.</t>
  </si>
  <si>
    <t>"______" ___________2020г.</t>
  </si>
  <si>
    <t>______" ___________2020г.</t>
  </si>
  <si>
    <t>для питания обучающихся в общеобразовательных школах городского округа город Нововоронеж</t>
  </si>
  <si>
    <t>Возрастная категория с 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</si>
</sst>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00"/>
    <numFmt numFmtId="166" formatCode="#,##0.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scheme val="minor"/>
    </font>
    <font>
      <b/>
      <sz val="7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b/>
      <sz val="7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2" fillId="0" borderId="0" xfId="0" applyFont="1"/>
    <xf numFmtId="164" fontId="3" fillId="0" borderId="0" xfId="0" applyNumberFormat="1" applyFont="1" applyBorder="1"/>
    <xf numFmtId="0" fontId="3" fillId="0" borderId="0" xfId="0" applyFont="1" applyBorder="1"/>
    <xf numFmtId="0" fontId="0" fillId="0" borderId="0" xfId="0" applyFont="1"/>
    <xf numFmtId="0" fontId="7" fillId="0" borderId="27" xfId="0" applyFont="1" applyBorder="1" applyAlignment="1">
      <alignment vertical="center" wrapText="1"/>
    </xf>
    <xf numFmtId="4" fontId="8" fillId="0" borderId="27" xfId="0" applyNumberFormat="1" applyFont="1" applyBorder="1" applyAlignment="1">
      <alignment horizontal="left" vertical="center" wrapText="1"/>
    </xf>
    <xf numFmtId="164" fontId="5" fillId="0" borderId="27" xfId="0" applyNumberFormat="1" applyFont="1" applyBorder="1" applyAlignment="1">
      <alignment vertical="center"/>
    </xf>
    <xf numFmtId="0" fontId="5" fillId="0" borderId="27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4" fontId="9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9" fillId="0" borderId="0" xfId="0" applyFont="1" applyBorder="1" applyAlignment="1">
      <alignment wrapText="1"/>
    </xf>
    <xf numFmtId="4" fontId="9" fillId="0" borderId="0" xfId="0" applyNumberFormat="1" applyFont="1" applyBorder="1" applyAlignment="1">
      <alignment horizontal="left" wrapText="1"/>
    </xf>
    <xf numFmtId="164" fontId="9" fillId="0" borderId="0" xfId="0" applyNumberFormat="1" applyFont="1" applyBorder="1" applyAlignment="1"/>
    <xf numFmtId="0" fontId="8" fillId="0" borderId="0" xfId="0" applyFont="1" applyBorder="1" applyAlignment="1">
      <alignment horizontal="right"/>
    </xf>
    <xf numFmtId="0" fontId="9" fillId="0" borderId="0" xfId="0" applyFont="1" applyBorder="1" applyAlignment="1"/>
    <xf numFmtId="164" fontId="3" fillId="0" borderId="0" xfId="0" applyNumberFormat="1" applyFont="1" applyBorder="1" applyAlignment="1"/>
    <xf numFmtId="0" fontId="5" fillId="0" borderId="0" xfId="0" applyFont="1" applyBorder="1" applyAlignment="1">
      <alignment horizontal="right"/>
    </xf>
    <xf numFmtId="0" fontId="3" fillId="0" borderId="0" xfId="0" applyFont="1" applyBorder="1" applyAlignment="1"/>
    <xf numFmtId="3" fontId="8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4" fontId="5" fillId="0" borderId="15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3" fontId="8" fillId="0" borderId="31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right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" fontId="5" fillId="0" borderId="32" xfId="0" applyNumberFormat="1" applyFont="1" applyBorder="1" applyAlignment="1">
      <alignment horizontal="center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8" fillId="0" borderId="22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166" fontId="5" fillId="0" borderId="32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6" fillId="0" borderId="20" xfId="0" applyNumberFormat="1" applyFont="1" applyBorder="1" applyAlignment="1">
      <alignment horizontal="right" vertical="center" wrapText="1"/>
    </xf>
    <xf numFmtId="0" fontId="17" fillId="0" borderId="0" xfId="0" applyFont="1"/>
    <xf numFmtId="0" fontId="5" fillId="0" borderId="14" xfId="0" applyFont="1" applyBorder="1" applyAlignment="1">
      <alignment horizontal="left" vertical="center" wrapText="1"/>
    </xf>
    <xf numFmtId="3" fontId="8" fillId="0" borderId="32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/>
    <xf numFmtId="4" fontId="19" fillId="0" borderId="0" xfId="0" applyNumberFormat="1" applyFont="1" applyBorder="1" applyAlignment="1">
      <alignment horizontal="right" wrapText="1"/>
    </xf>
    <xf numFmtId="164" fontId="19" fillId="0" borderId="0" xfId="0" applyNumberFormat="1" applyFont="1" applyBorder="1"/>
    <xf numFmtId="0" fontId="19" fillId="0" borderId="0" xfId="0" applyFont="1" applyBorder="1"/>
    <xf numFmtId="0" fontId="20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vertical="center" wrapText="1"/>
    </xf>
    <xf numFmtId="49" fontId="4" fillId="2" borderId="35" xfId="0" applyNumberFormat="1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center" vertical="center" wrapText="1"/>
    </xf>
    <xf numFmtId="4" fontId="7" fillId="0" borderId="37" xfId="0" applyNumberFormat="1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center" vertical="center" wrapText="1"/>
    </xf>
    <xf numFmtId="49" fontId="18" fillId="2" borderId="41" xfId="0" applyNumberFormat="1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49" fontId="18" fillId="2" borderId="43" xfId="0" applyNumberFormat="1" applyFont="1" applyFill="1" applyBorder="1" applyAlignment="1">
      <alignment horizontal="center" vertical="center" wrapText="1"/>
    </xf>
    <xf numFmtId="49" fontId="18" fillId="2" borderId="44" xfId="0" applyNumberFormat="1" applyFont="1" applyFill="1" applyBorder="1" applyAlignment="1">
      <alignment horizontal="center" vertical="center" wrapText="1"/>
    </xf>
    <xf numFmtId="49" fontId="18" fillId="2" borderId="34" xfId="0" applyNumberFormat="1" applyFont="1" applyFill="1" applyBorder="1" applyAlignment="1">
      <alignment horizontal="center" vertical="center" wrapText="1"/>
    </xf>
    <xf numFmtId="49" fontId="18" fillId="2" borderId="4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top" wrapText="1"/>
    </xf>
    <xf numFmtId="4" fontId="9" fillId="0" borderId="0" xfId="0" applyNumberFormat="1" applyFont="1" applyBorder="1" applyAlignment="1">
      <alignment horizontal="left" wrapText="1"/>
    </xf>
    <xf numFmtId="0" fontId="7" fillId="0" borderId="27" xfId="0" applyFont="1" applyBorder="1" applyAlignment="1">
      <alignment horizontal="left" vertical="center" wrapText="1"/>
    </xf>
    <xf numFmtId="4" fontId="7" fillId="0" borderId="27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1"/>
  <sheetViews>
    <sheetView tabSelected="1" topLeftCell="A76" zoomScale="80" zoomScaleNormal="80" workbookViewId="0">
      <selection activeCell="J114" sqref="J114"/>
    </sheetView>
  </sheetViews>
  <sheetFormatPr defaultRowHeight="14.4" x14ac:dyDescent="0.3"/>
  <cols>
    <col min="1" max="1" width="7.6640625" style="51" customWidth="1"/>
    <col min="2" max="2" width="23.88671875" style="117" customWidth="1"/>
    <col min="3" max="3" width="7.33203125" style="48" customWidth="1"/>
    <col min="4" max="6" width="7.33203125" style="53" customWidth="1"/>
    <col min="7" max="7" width="8" style="53" customWidth="1"/>
    <col min="8" max="8" width="7.33203125" style="118" customWidth="1"/>
    <col min="9" max="10" width="7.33203125" style="33" customWidth="1"/>
    <col min="11" max="11" width="7.33203125" style="34" customWidth="1"/>
    <col min="12" max="12" width="8" style="2" customWidth="1"/>
    <col min="13" max="14" width="8" style="3" customWidth="1"/>
    <col min="15" max="15" width="7.33203125" customWidth="1"/>
    <col min="16" max="16" width="9" style="35" customWidth="1"/>
  </cols>
  <sheetData>
    <row r="1" spans="1:29" s="9" customFormat="1" ht="18" customHeight="1" x14ac:dyDescent="0.3">
      <c r="A1" s="158"/>
      <c r="B1" s="158"/>
      <c r="C1" s="5"/>
      <c r="D1" s="158" t="s">
        <v>12</v>
      </c>
      <c r="E1" s="158"/>
      <c r="F1" s="158"/>
      <c r="G1" s="5"/>
      <c r="H1" s="6"/>
      <c r="I1" s="159" t="s">
        <v>12</v>
      </c>
      <c r="J1" s="159"/>
      <c r="K1" s="159"/>
      <c r="L1" s="7"/>
      <c r="M1" s="159" t="s">
        <v>13</v>
      </c>
      <c r="N1" s="159"/>
      <c r="O1" s="159"/>
      <c r="P1" s="8"/>
    </row>
    <row r="2" spans="1:29" s="14" customFormat="1" ht="52.95" customHeight="1" x14ac:dyDescent="0.3">
      <c r="A2" s="156"/>
      <c r="B2" s="156"/>
      <c r="C2" s="10"/>
      <c r="D2" s="160" t="s">
        <v>14</v>
      </c>
      <c r="E2" s="160"/>
      <c r="F2" s="160"/>
      <c r="G2" s="160"/>
      <c r="H2" s="11"/>
      <c r="I2" s="161" t="s">
        <v>15</v>
      </c>
      <c r="J2" s="161"/>
      <c r="K2" s="161"/>
      <c r="L2" s="12"/>
      <c r="M2" s="161" t="s">
        <v>16</v>
      </c>
      <c r="N2" s="161"/>
      <c r="O2" s="161"/>
      <c r="P2" s="13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s="19" customFormat="1" ht="18" customHeight="1" x14ac:dyDescent="0.2">
      <c r="A3" s="155"/>
      <c r="B3" s="155"/>
      <c r="C3" s="15"/>
      <c r="D3" s="155" t="s">
        <v>17</v>
      </c>
      <c r="E3" s="155"/>
      <c r="F3" s="155"/>
      <c r="G3" s="155"/>
      <c r="H3" s="16"/>
      <c r="I3" s="157" t="s">
        <v>18</v>
      </c>
      <c r="J3" s="157"/>
      <c r="K3" s="157"/>
      <c r="L3" s="17"/>
      <c r="M3" s="157" t="s">
        <v>19</v>
      </c>
      <c r="N3" s="157"/>
      <c r="O3" s="157"/>
      <c r="P3" s="18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</row>
    <row r="4" spans="1:29" s="22" customFormat="1" ht="18" customHeight="1" x14ac:dyDescent="0.25">
      <c r="A4" s="155"/>
      <c r="B4" s="155"/>
      <c r="C4" s="15"/>
      <c r="D4" s="155" t="s">
        <v>138</v>
      </c>
      <c r="E4" s="155"/>
      <c r="F4" s="155"/>
      <c r="G4" s="155"/>
      <c r="H4" s="16"/>
      <c r="I4" s="155" t="s">
        <v>140</v>
      </c>
      <c r="J4" s="155"/>
      <c r="K4" s="155"/>
      <c r="L4" s="20"/>
      <c r="M4" s="155" t="s">
        <v>139</v>
      </c>
      <c r="N4" s="155"/>
      <c r="O4" s="155"/>
      <c r="P4" s="21"/>
    </row>
    <row r="5" spans="1:29" s="26" customFormat="1" ht="6" customHeight="1" x14ac:dyDescent="0.3">
      <c r="A5" s="23"/>
      <c r="B5" s="24"/>
      <c r="C5" s="24"/>
      <c r="D5" s="24"/>
      <c r="E5" s="25"/>
      <c r="F5" s="25"/>
      <c r="G5" s="25"/>
      <c r="H5" s="25"/>
      <c r="K5" s="27"/>
      <c r="L5" s="28"/>
      <c r="P5" s="29"/>
    </row>
    <row r="6" spans="1:29" ht="14.4" customHeight="1" x14ac:dyDescent="0.3">
      <c r="A6" s="30"/>
      <c r="B6" s="145" t="s">
        <v>136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26"/>
    </row>
    <row r="7" spans="1:29" ht="14.4" customHeight="1" x14ac:dyDescent="0.3">
      <c r="A7" s="30"/>
      <c r="B7" s="145" t="s">
        <v>20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29" ht="14.4" customHeight="1" x14ac:dyDescent="0.3">
      <c r="A8" s="30"/>
      <c r="B8" s="146" t="s">
        <v>141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</row>
    <row r="9" spans="1:29" ht="14.4" customHeight="1" x14ac:dyDescent="0.3">
      <c r="A9" s="30"/>
      <c r="B9" s="145" t="s">
        <v>142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29" ht="7.95" customHeight="1" thickBot="1" x14ac:dyDescent="0.35">
      <c r="A10" s="31"/>
      <c r="B10" s="32"/>
      <c r="C10" s="32"/>
      <c r="D10" s="32"/>
      <c r="E10" s="32"/>
      <c r="F10" s="32"/>
      <c r="G10" s="32"/>
      <c r="H10" s="32"/>
    </row>
    <row r="11" spans="1:29" s="36" customFormat="1" ht="15" customHeight="1" thickBot="1" x14ac:dyDescent="0.35">
      <c r="A11" s="147" t="s">
        <v>21</v>
      </c>
      <c r="B11" s="149" t="s">
        <v>5</v>
      </c>
      <c r="C11" s="151" t="s">
        <v>0</v>
      </c>
      <c r="D11" s="121" t="s">
        <v>22</v>
      </c>
      <c r="E11" s="122"/>
      <c r="F11" s="123"/>
      <c r="G11" s="153" t="s">
        <v>23</v>
      </c>
      <c r="H11" s="121" t="s">
        <v>24</v>
      </c>
      <c r="I11" s="122"/>
      <c r="J11" s="122"/>
      <c r="K11" s="123"/>
      <c r="L11" s="121" t="s">
        <v>25</v>
      </c>
      <c r="M11" s="122"/>
      <c r="N11" s="122"/>
      <c r="O11" s="123"/>
      <c r="P11" s="124" t="s">
        <v>6</v>
      </c>
      <c r="Q11"/>
    </row>
    <row r="12" spans="1:29" s="36" customFormat="1" ht="23.4" customHeight="1" thickBot="1" x14ac:dyDescent="0.35">
      <c r="A12" s="148"/>
      <c r="B12" s="150"/>
      <c r="C12" s="152"/>
      <c r="D12" s="37" t="s">
        <v>26</v>
      </c>
      <c r="E12" s="37" t="s">
        <v>27</v>
      </c>
      <c r="F12" s="37" t="s">
        <v>28</v>
      </c>
      <c r="G12" s="154"/>
      <c r="H12" s="37" t="s">
        <v>29</v>
      </c>
      <c r="I12" s="37" t="s">
        <v>30</v>
      </c>
      <c r="J12" s="37" t="s">
        <v>31</v>
      </c>
      <c r="K12" s="37" t="s">
        <v>32</v>
      </c>
      <c r="L12" s="37" t="s">
        <v>33</v>
      </c>
      <c r="M12" s="37" t="s">
        <v>34</v>
      </c>
      <c r="N12" s="37" t="s">
        <v>35</v>
      </c>
      <c r="O12" s="37" t="s">
        <v>36</v>
      </c>
      <c r="P12" s="125"/>
    </row>
    <row r="13" spans="1:29" s="40" customFormat="1" ht="11.4" customHeight="1" thickBot="1" x14ac:dyDescent="0.35">
      <c r="A13" s="38">
        <v>1</v>
      </c>
      <c r="B13" s="38">
        <v>2</v>
      </c>
      <c r="C13" s="38">
        <v>3</v>
      </c>
      <c r="D13" s="38">
        <v>4</v>
      </c>
      <c r="E13" s="38">
        <v>5</v>
      </c>
      <c r="F13" s="38">
        <v>6</v>
      </c>
      <c r="G13" s="38">
        <v>7</v>
      </c>
      <c r="H13" s="38">
        <v>8</v>
      </c>
      <c r="I13" s="38">
        <v>9</v>
      </c>
      <c r="J13" s="38">
        <v>10</v>
      </c>
      <c r="K13" s="38">
        <v>11</v>
      </c>
      <c r="L13" s="38">
        <v>12</v>
      </c>
      <c r="M13" s="38">
        <v>13</v>
      </c>
      <c r="N13" s="38">
        <v>14</v>
      </c>
      <c r="O13" s="38">
        <v>15</v>
      </c>
      <c r="P13" s="39">
        <v>16</v>
      </c>
      <c r="Q13" s="36"/>
    </row>
    <row r="14" spans="1:29" x14ac:dyDescent="0.3">
      <c r="A14" s="41"/>
      <c r="B14" s="42" t="s">
        <v>37</v>
      </c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40"/>
    </row>
    <row r="15" spans="1:29" ht="22.8" x14ac:dyDescent="0.3">
      <c r="A15" s="46" t="s">
        <v>38</v>
      </c>
      <c r="B15" s="47" t="s">
        <v>39</v>
      </c>
      <c r="C15" s="48" t="s">
        <v>40</v>
      </c>
      <c r="D15" s="49">
        <v>6.3</v>
      </c>
      <c r="E15" s="49">
        <v>4.01</v>
      </c>
      <c r="F15" s="49">
        <v>16.05</v>
      </c>
      <c r="G15" s="49">
        <v>139.69999999999999</v>
      </c>
      <c r="H15" s="49">
        <v>0.03</v>
      </c>
      <c r="I15" s="49">
        <v>0.75</v>
      </c>
      <c r="J15" s="49">
        <v>0</v>
      </c>
      <c r="K15" s="49">
        <v>2.68</v>
      </c>
      <c r="L15" s="49">
        <v>44.5</v>
      </c>
      <c r="M15" s="49">
        <v>87.5</v>
      </c>
      <c r="N15" s="49">
        <v>26.45</v>
      </c>
      <c r="O15" s="49">
        <v>0.53</v>
      </c>
      <c r="P15" s="50">
        <v>19.239999999999998</v>
      </c>
    </row>
    <row r="16" spans="1:29" x14ac:dyDescent="0.3">
      <c r="A16" s="51" t="s">
        <v>41</v>
      </c>
      <c r="B16" s="52" t="s">
        <v>42</v>
      </c>
      <c r="C16" s="48" t="s">
        <v>43</v>
      </c>
      <c r="D16" s="53">
        <v>9.5</v>
      </c>
      <c r="E16" s="53">
        <v>15.3</v>
      </c>
      <c r="F16" s="53">
        <v>11.4</v>
      </c>
      <c r="G16" s="53">
        <v>221</v>
      </c>
      <c r="H16" s="53">
        <v>0.05</v>
      </c>
      <c r="I16" s="53">
        <v>0.8</v>
      </c>
      <c r="J16" s="53">
        <v>0.11</v>
      </c>
      <c r="K16" s="53">
        <v>0.5</v>
      </c>
      <c r="L16" s="53">
        <v>21</v>
      </c>
      <c r="M16" s="53">
        <v>108</v>
      </c>
      <c r="N16" s="53">
        <v>16</v>
      </c>
      <c r="O16" s="53">
        <v>1.5</v>
      </c>
      <c r="P16" s="50">
        <v>35.479999999999997</v>
      </c>
    </row>
    <row r="17" spans="1:17" ht="22.8" x14ac:dyDescent="0.3">
      <c r="A17" s="51" t="s">
        <v>44</v>
      </c>
      <c r="B17" s="54" t="s">
        <v>45</v>
      </c>
      <c r="C17" s="48" t="s">
        <v>8</v>
      </c>
      <c r="D17" s="53">
        <v>3.7700000000000005</v>
      </c>
      <c r="E17" s="53">
        <v>0.45</v>
      </c>
      <c r="F17" s="53">
        <v>19.36</v>
      </c>
      <c r="G17" s="53">
        <v>96.6</v>
      </c>
      <c r="H17" s="53">
        <v>0.03</v>
      </c>
      <c r="I17" s="53">
        <v>0.01</v>
      </c>
      <c r="J17" s="53">
        <v>0</v>
      </c>
      <c r="K17" s="53">
        <v>0.53</v>
      </c>
      <c r="L17" s="53">
        <v>3.8</v>
      </c>
      <c r="M17" s="53">
        <v>23.8</v>
      </c>
      <c r="N17" s="53">
        <v>5.4</v>
      </c>
      <c r="O17" s="53">
        <v>0.52</v>
      </c>
      <c r="P17" s="50">
        <v>9.64</v>
      </c>
    </row>
    <row r="18" spans="1:17" x14ac:dyDescent="0.3">
      <c r="A18" s="51" t="s">
        <v>46</v>
      </c>
      <c r="B18" s="52" t="s">
        <v>47</v>
      </c>
      <c r="C18" s="48">
        <v>50</v>
      </c>
      <c r="D18" s="53">
        <v>0.95</v>
      </c>
      <c r="E18" s="53">
        <v>4.45</v>
      </c>
      <c r="F18" s="53">
        <v>3.85</v>
      </c>
      <c r="G18" s="53">
        <v>59.5</v>
      </c>
      <c r="H18" s="53">
        <v>0.01</v>
      </c>
      <c r="I18" s="53">
        <v>3.5</v>
      </c>
      <c r="J18" s="53">
        <v>0</v>
      </c>
      <c r="K18" s="53">
        <v>1.55</v>
      </c>
      <c r="L18" s="53">
        <v>20.5</v>
      </c>
      <c r="M18" s="53">
        <v>18.5</v>
      </c>
      <c r="N18" s="53">
        <v>7.5</v>
      </c>
      <c r="O18" s="53">
        <v>0.35</v>
      </c>
      <c r="P18" s="50">
        <v>6.8</v>
      </c>
    </row>
    <row r="19" spans="1:17" x14ac:dyDescent="0.3">
      <c r="A19" s="51" t="s">
        <v>48</v>
      </c>
      <c r="B19" s="52" t="s">
        <v>49</v>
      </c>
      <c r="C19" s="48" t="s">
        <v>3</v>
      </c>
      <c r="D19" s="53">
        <v>2.0699999999999998</v>
      </c>
      <c r="E19" s="53">
        <v>0.37</v>
      </c>
      <c r="F19" s="53">
        <v>10.71</v>
      </c>
      <c r="G19" s="53">
        <v>57.01</v>
      </c>
      <c r="H19" s="53">
        <v>0.05</v>
      </c>
      <c r="I19" s="53">
        <v>0</v>
      </c>
      <c r="J19" s="53">
        <v>0</v>
      </c>
      <c r="K19" s="53">
        <v>0</v>
      </c>
      <c r="L19" s="53">
        <v>11.02</v>
      </c>
      <c r="M19" s="53">
        <v>49.77</v>
      </c>
      <c r="N19" s="53">
        <v>14.8</v>
      </c>
      <c r="O19" s="53">
        <v>1.22</v>
      </c>
      <c r="P19" s="50">
        <v>1.85</v>
      </c>
    </row>
    <row r="20" spans="1:17" ht="15" thickBot="1" x14ac:dyDescent="0.35">
      <c r="A20" s="51" t="s">
        <v>50</v>
      </c>
      <c r="B20" s="52" t="s">
        <v>51</v>
      </c>
      <c r="C20" s="48" t="s">
        <v>4</v>
      </c>
      <c r="D20" s="53">
        <v>0.3</v>
      </c>
      <c r="E20" s="53">
        <v>0</v>
      </c>
      <c r="F20" s="53">
        <v>20.100000000000001</v>
      </c>
      <c r="G20" s="53">
        <v>81</v>
      </c>
      <c r="H20" s="53">
        <v>0</v>
      </c>
      <c r="I20" s="53">
        <v>0.8</v>
      </c>
      <c r="J20" s="53">
        <v>0</v>
      </c>
      <c r="K20" s="53">
        <v>0</v>
      </c>
      <c r="L20" s="53">
        <v>10</v>
      </c>
      <c r="M20" s="53">
        <v>6</v>
      </c>
      <c r="N20" s="53">
        <v>3</v>
      </c>
      <c r="O20" s="53">
        <v>0.6</v>
      </c>
      <c r="P20" s="50">
        <v>12</v>
      </c>
    </row>
    <row r="21" spans="1:17" s="1" customFormat="1" ht="15" thickBot="1" x14ac:dyDescent="0.35">
      <c r="A21" s="55"/>
      <c r="B21" s="56" t="s">
        <v>2</v>
      </c>
      <c r="C21" s="57"/>
      <c r="D21" s="58">
        <f t="shared" ref="D21:P21" si="0">SUM(D15:D20)</f>
        <v>22.89</v>
      </c>
      <c r="E21" s="58">
        <f t="shared" si="0"/>
        <v>24.580000000000002</v>
      </c>
      <c r="F21" s="58">
        <f t="shared" si="0"/>
        <v>81.47</v>
      </c>
      <c r="G21" s="58">
        <f t="shared" si="0"/>
        <v>654.80999999999995</v>
      </c>
      <c r="H21" s="58">
        <f t="shared" si="0"/>
        <v>0.16999999999999998</v>
      </c>
      <c r="I21" s="58">
        <f t="shared" si="0"/>
        <v>5.86</v>
      </c>
      <c r="J21" s="58">
        <f t="shared" si="0"/>
        <v>0.11</v>
      </c>
      <c r="K21" s="58">
        <f t="shared" si="0"/>
        <v>5.26</v>
      </c>
      <c r="L21" s="58">
        <f t="shared" si="0"/>
        <v>110.82</v>
      </c>
      <c r="M21" s="58">
        <f t="shared" si="0"/>
        <v>293.57</v>
      </c>
      <c r="N21" s="58">
        <f t="shared" si="0"/>
        <v>73.150000000000006</v>
      </c>
      <c r="O21" s="58">
        <f t="shared" si="0"/>
        <v>4.72</v>
      </c>
      <c r="P21" s="59">
        <f t="shared" si="0"/>
        <v>85.009999999999991</v>
      </c>
      <c r="Q21"/>
    </row>
    <row r="22" spans="1:17" x14ac:dyDescent="0.3">
      <c r="B22" s="60" t="s">
        <v>52</v>
      </c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50"/>
      <c r="Q22" s="1"/>
    </row>
    <row r="23" spans="1:17" ht="19.2" x14ac:dyDescent="0.3">
      <c r="A23" s="63" t="s">
        <v>38</v>
      </c>
      <c r="B23" s="52" t="s">
        <v>53</v>
      </c>
      <c r="C23" s="48">
        <v>250</v>
      </c>
      <c r="D23" s="53">
        <v>2.12</v>
      </c>
      <c r="E23" s="53">
        <v>2.85</v>
      </c>
      <c r="F23" s="53">
        <v>16.05</v>
      </c>
      <c r="G23" s="53">
        <v>112.5</v>
      </c>
      <c r="H23" s="53">
        <v>0.02</v>
      </c>
      <c r="I23" s="53">
        <v>0.75</v>
      </c>
      <c r="J23" s="53">
        <v>0</v>
      </c>
      <c r="K23" s="53">
        <v>2.42</v>
      </c>
      <c r="L23" s="53">
        <v>7.5</v>
      </c>
      <c r="M23" s="53">
        <v>41.5</v>
      </c>
      <c r="N23" s="53">
        <v>15.25</v>
      </c>
      <c r="O23" s="53">
        <v>0.35</v>
      </c>
      <c r="P23" s="50">
        <v>12.56</v>
      </c>
    </row>
    <row r="24" spans="1:17" x14ac:dyDescent="0.3">
      <c r="A24" s="64" t="s">
        <v>54</v>
      </c>
      <c r="B24" s="52" t="s">
        <v>55</v>
      </c>
      <c r="C24" s="48" t="s">
        <v>135</v>
      </c>
      <c r="D24" s="49">
        <v>26.59090909090909</v>
      </c>
      <c r="E24" s="49">
        <v>23.727272727272727</v>
      </c>
      <c r="F24" s="49">
        <v>16.97727272727273</v>
      </c>
      <c r="G24" s="49">
        <v>387.61363636363637</v>
      </c>
      <c r="H24" s="49">
        <v>0.16363636363636364</v>
      </c>
      <c r="I24" s="49">
        <v>7.7727272727272725</v>
      </c>
      <c r="J24" s="49">
        <v>4.0909090909090909E-2</v>
      </c>
      <c r="K24" s="49">
        <v>0.81818181818181823</v>
      </c>
      <c r="L24" s="49">
        <v>35.795454545454547</v>
      </c>
      <c r="M24" s="49">
        <v>272.04545454545456</v>
      </c>
      <c r="N24" s="49">
        <v>57.272727272727273</v>
      </c>
      <c r="O24" s="49">
        <v>3.4772727272727271</v>
      </c>
      <c r="P24" s="50">
        <v>66.22</v>
      </c>
    </row>
    <row r="25" spans="1:17" x14ac:dyDescent="0.3">
      <c r="A25" s="51" t="s">
        <v>56</v>
      </c>
      <c r="B25" s="52" t="s">
        <v>57</v>
      </c>
      <c r="C25" s="48">
        <v>50</v>
      </c>
      <c r="D25" s="53">
        <v>0.9</v>
      </c>
      <c r="E25" s="53">
        <v>0.05</v>
      </c>
      <c r="F25" s="53">
        <v>4.9000000000000004</v>
      </c>
      <c r="G25" s="53">
        <v>24</v>
      </c>
      <c r="H25" s="53">
        <v>0.01</v>
      </c>
      <c r="I25" s="53">
        <v>2.85</v>
      </c>
      <c r="J25" s="53">
        <v>0</v>
      </c>
      <c r="K25" s="53">
        <v>1.1499999999999999</v>
      </c>
      <c r="L25" s="53">
        <v>16.5</v>
      </c>
      <c r="M25" s="53">
        <v>19</v>
      </c>
      <c r="N25" s="53">
        <v>9.5</v>
      </c>
      <c r="O25" s="53">
        <v>0.65</v>
      </c>
      <c r="P25" s="50">
        <v>2.74</v>
      </c>
    </row>
    <row r="26" spans="1:17" x14ac:dyDescent="0.3">
      <c r="A26" s="51" t="s">
        <v>48</v>
      </c>
      <c r="B26" s="52" t="s">
        <v>49</v>
      </c>
      <c r="C26" s="48" t="s">
        <v>3</v>
      </c>
      <c r="D26" s="53">
        <v>2.0699999999999998</v>
      </c>
      <c r="E26" s="53">
        <v>0.37</v>
      </c>
      <c r="F26" s="53">
        <v>10.71</v>
      </c>
      <c r="G26" s="53">
        <v>57.01</v>
      </c>
      <c r="H26" s="53">
        <v>0.05</v>
      </c>
      <c r="I26" s="53">
        <v>0</v>
      </c>
      <c r="J26" s="53">
        <v>0</v>
      </c>
      <c r="K26" s="53">
        <v>0</v>
      </c>
      <c r="L26" s="53">
        <v>11.02</v>
      </c>
      <c r="M26" s="53">
        <v>49.77</v>
      </c>
      <c r="N26" s="53">
        <v>14.8</v>
      </c>
      <c r="O26" s="53">
        <v>1.22</v>
      </c>
      <c r="P26" s="50">
        <v>1.85</v>
      </c>
    </row>
    <row r="27" spans="1:17" ht="15" thickBot="1" x14ac:dyDescent="0.35">
      <c r="A27" s="65" t="s">
        <v>58</v>
      </c>
      <c r="B27" s="66" t="s">
        <v>59</v>
      </c>
      <c r="C27" s="67" t="s">
        <v>4</v>
      </c>
      <c r="D27" s="68">
        <v>0.5</v>
      </c>
      <c r="E27" s="68">
        <v>0.2</v>
      </c>
      <c r="F27" s="68">
        <v>23.1</v>
      </c>
      <c r="G27" s="68">
        <v>96</v>
      </c>
      <c r="H27" s="68">
        <v>0.02</v>
      </c>
      <c r="I27" s="68">
        <v>4.3</v>
      </c>
      <c r="J27" s="68">
        <v>0</v>
      </c>
      <c r="K27" s="68">
        <v>0.2</v>
      </c>
      <c r="L27" s="68">
        <v>22</v>
      </c>
      <c r="M27" s="68">
        <v>16</v>
      </c>
      <c r="N27" s="68">
        <v>14</v>
      </c>
      <c r="O27" s="68">
        <v>1.1000000000000001</v>
      </c>
      <c r="P27" s="69">
        <v>12</v>
      </c>
    </row>
    <row r="28" spans="1:17" s="1" customFormat="1" ht="15" thickBot="1" x14ac:dyDescent="0.35">
      <c r="A28" s="55"/>
      <c r="B28" s="56" t="s">
        <v>2</v>
      </c>
      <c r="C28" s="57"/>
      <c r="D28" s="58">
        <f t="shared" ref="D28:P28" si="1">SUM(D23:D27)</f>
        <v>32.18090909090909</v>
      </c>
      <c r="E28" s="58">
        <f t="shared" si="1"/>
        <v>27.197272727272729</v>
      </c>
      <c r="F28" s="58">
        <f t="shared" si="1"/>
        <v>71.737272727272739</v>
      </c>
      <c r="G28" s="58">
        <f t="shared" si="1"/>
        <v>677.12363636363636</v>
      </c>
      <c r="H28" s="58">
        <f t="shared" si="1"/>
        <v>0.26363636363636367</v>
      </c>
      <c r="I28" s="58">
        <f t="shared" si="1"/>
        <v>15.672727272727272</v>
      </c>
      <c r="J28" s="58">
        <f t="shared" si="1"/>
        <v>4.0909090909090909E-2</v>
      </c>
      <c r="K28" s="58">
        <f t="shared" si="1"/>
        <v>4.5881818181818188</v>
      </c>
      <c r="L28" s="58">
        <f t="shared" si="1"/>
        <v>92.815454545454543</v>
      </c>
      <c r="M28" s="58">
        <f t="shared" si="1"/>
        <v>398.31545454545454</v>
      </c>
      <c r="N28" s="58">
        <f t="shared" si="1"/>
        <v>110.82272727272728</v>
      </c>
      <c r="O28" s="58">
        <f t="shared" si="1"/>
        <v>6.7972727272727269</v>
      </c>
      <c r="P28" s="70">
        <f t="shared" si="1"/>
        <v>95.36999999999999</v>
      </c>
      <c r="Q28"/>
    </row>
    <row r="29" spans="1:17" x14ac:dyDescent="0.3">
      <c r="B29" s="60" t="s">
        <v>60</v>
      </c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50"/>
      <c r="Q29" s="1"/>
    </row>
    <row r="30" spans="1:17" ht="26.4" x14ac:dyDescent="0.3">
      <c r="A30" s="51" t="s">
        <v>61</v>
      </c>
      <c r="B30" s="71" t="s">
        <v>62</v>
      </c>
      <c r="C30" s="48" t="s">
        <v>7</v>
      </c>
      <c r="D30" s="53">
        <v>1.94</v>
      </c>
      <c r="E30" s="53">
        <v>6.25</v>
      </c>
      <c r="F30" s="53">
        <v>10.81</v>
      </c>
      <c r="G30" s="53">
        <v>107.5</v>
      </c>
      <c r="H30" s="53">
        <v>0.04</v>
      </c>
      <c r="I30" s="53">
        <v>10.32</v>
      </c>
      <c r="J30" s="53">
        <v>0</v>
      </c>
      <c r="K30" s="53">
        <v>2.41</v>
      </c>
      <c r="L30" s="53">
        <v>38.9</v>
      </c>
      <c r="M30" s="53">
        <v>56.05</v>
      </c>
      <c r="N30" s="53">
        <v>26.7</v>
      </c>
      <c r="O30" s="53">
        <v>1.2</v>
      </c>
      <c r="P30" s="50">
        <v>15.32</v>
      </c>
    </row>
    <row r="31" spans="1:17" ht="26.4" x14ac:dyDescent="0.3">
      <c r="A31" s="51" t="s">
        <v>63</v>
      </c>
      <c r="B31" s="52" t="s">
        <v>64</v>
      </c>
      <c r="C31" s="48" t="s">
        <v>137</v>
      </c>
      <c r="D31" s="53">
        <v>21.200000000000003</v>
      </c>
      <c r="E31" s="53">
        <v>22.73</v>
      </c>
      <c r="F31" s="53">
        <v>45.276666666666671</v>
      </c>
      <c r="G31" s="53">
        <v>475.66666666666669</v>
      </c>
      <c r="H31" s="53">
        <v>8.1333333333333341E-2</v>
      </c>
      <c r="I31" s="53">
        <v>0.94</v>
      </c>
      <c r="J31" s="53">
        <v>0.16766666666666666</v>
      </c>
      <c r="K31" s="53">
        <v>0.61333333333333329</v>
      </c>
      <c r="L31" s="53">
        <v>371.3</v>
      </c>
      <c r="M31" s="53">
        <v>363.9666666666667</v>
      </c>
      <c r="N31" s="53">
        <v>44.866666666666667</v>
      </c>
      <c r="O31" s="53">
        <v>0.83333333333333326</v>
      </c>
      <c r="P31" s="50">
        <v>66.02</v>
      </c>
    </row>
    <row r="32" spans="1:17" x14ac:dyDescent="0.3">
      <c r="A32" s="51" t="s">
        <v>48</v>
      </c>
      <c r="B32" s="52" t="s">
        <v>49</v>
      </c>
      <c r="C32" s="48" t="s">
        <v>3</v>
      </c>
      <c r="D32" s="53">
        <v>2.0699999999999998</v>
      </c>
      <c r="E32" s="53">
        <v>0.37</v>
      </c>
      <c r="F32" s="53">
        <v>10.71</v>
      </c>
      <c r="G32" s="53">
        <v>57.01</v>
      </c>
      <c r="H32" s="53">
        <v>0.05</v>
      </c>
      <c r="I32" s="53">
        <v>0</v>
      </c>
      <c r="J32" s="53">
        <v>0</v>
      </c>
      <c r="K32" s="53">
        <v>0</v>
      </c>
      <c r="L32" s="53">
        <v>11.02</v>
      </c>
      <c r="M32" s="53">
        <v>49.77</v>
      </c>
      <c r="N32" s="53">
        <v>14.8</v>
      </c>
      <c r="O32" s="53">
        <v>1.22</v>
      </c>
      <c r="P32" s="50">
        <v>1.85</v>
      </c>
    </row>
    <row r="33" spans="1:16" ht="15" thickBot="1" x14ac:dyDescent="0.35">
      <c r="A33" s="65" t="s">
        <v>65</v>
      </c>
      <c r="B33" s="66" t="s">
        <v>66</v>
      </c>
      <c r="C33" s="67" t="s">
        <v>4</v>
      </c>
      <c r="D33" s="68">
        <v>3.6</v>
      </c>
      <c r="E33" s="68">
        <v>3.3</v>
      </c>
      <c r="F33" s="68">
        <v>25</v>
      </c>
      <c r="G33" s="68">
        <v>144</v>
      </c>
      <c r="H33" s="68">
        <v>0.04</v>
      </c>
      <c r="I33" s="68">
        <v>1.3</v>
      </c>
      <c r="J33" s="68">
        <v>0.02</v>
      </c>
      <c r="K33" s="68">
        <v>0</v>
      </c>
      <c r="L33" s="68">
        <v>124</v>
      </c>
      <c r="M33" s="68">
        <v>110</v>
      </c>
      <c r="N33" s="68">
        <v>27</v>
      </c>
      <c r="O33" s="68">
        <v>0.8</v>
      </c>
      <c r="P33" s="69">
        <v>11</v>
      </c>
    </row>
    <row r="34" spans="1:16" ht="15" thickBot="1" x14ac:dyDescent="0.35">
      <c r="A34" s="55"/>
      <c r="B34" s="56" t="s">
        <v>2</v>
      </c>
      <c r="C34" s="57"/>
      <c r="D34" s="58">
        <f t="shared" ref="D34:O34" si="2">SUM(D30:D33)</f>
        <v>28.810000000000006</v>
      </c>
      <c r="E34" s="58">
        <f t="shared" si="2"/>
        <v>32.65</v>
      </c>
      <c r="F34" s="58">
        <f t="shared" si="2"/>
        <v>91.796666666666681</v>
      </c>
      <c r="G34" s="58">
        <f t="shared" si="2"/>
        <v>784.17666666666673</v>
      </c>
      <c r="H34" s="58">
        <f t="shared" si="2"/>
        <v>0.21133333333333335</v>
      </c>
      <c r="I34" s="58">
        <f t="shared" si="2"/>
        <v>12.56</v>
      </c>
      <c r="J34" s="58">
        <f t="shared" si="2"/>
        <v>0.18766666666666665</v>
      </c>
      <c r="K34" s="58">
        <f t="shared" si="2"/>
        <v>3.0233333333333334</v>
      </c>
      <c r="L34" s="58">
        <f t="shared" si="2"/>
        <v>545.22</v>
      </c>
      <c r="M34" s="58">
        <f t="shared" si="2"/>
        <v>579.78666666666663</v>
      </c>
      <c r="N34" s="58">
        <f t="shared" si="2"/>
        <v>113.36666666666666</v>
      </c>
      <c r="O34" s="58">
        <f t="shared" si="2"/>
        <v>4.0533333333333328</v>
      </c>
      <c r="P34" s="70">
        <f>SUM(P30:P33)</f>
        <v>94.19</v>
      </c>
    </row>
    <row r="35" spans="1:16" x14ac:dyDescent="0.3">
      <c r="B35" s="60" t="s">
        <v>67</v>
      </c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50"/>
    </row>
    <row r="36" spans="1:16" x14ac:dyDescent="0.3">
      <c r="A36" s="51" t="s">
        <v>68</v>
      </c>
      <c r="B36" s="52" t="s">
        <v>69</v>
      </c>
      <c r="C36" s="48">
        <v>250</v>
      </c>
      <c r="D36" s="53">
        <v>2.2999999999999998</v>
      </c>
      <c r="E36" s="53">
        <v>4.25</v>
      </c>
      <c r="F36" s="53">
        <v>15.12</v>
      </c>
      <c r="G36" s="53">
        <v>108</v>
      </c>
      <c r="H36" s="53">
        <v>0.19</v>
      </c>
      <c r="I36" s="53">
        <v>8.67</v>
      </c>
      <c r="J36" s="53">
        <v>0.03</v>
      </c>
      <c r="K36" s="53">
        <v>0.22</v>
      </c>
      <c r="L36" s="53">
        <v>19</v>
      </c>
      <c r="M36" s="53">
        <v>65.75</v>
      </c>
      <c r="N36" s="53">
        <v>25.5</v>
      </c>
      <c r="O36" s="53">
        <v>0.92</v>
      </c>
      <c r="P36" s="50">
        <v>13.58</v>
      </c>
    </row>
    <row r="37" spans="1:16" x14ac:dyDescent="0.3">
      <c r="A37" s="51" t="s">
        <v>70</v>
      </c>
      <c r="B37" s="52" t="s">
        <v>71</v>
      </c>
      <c r="C37" s="48" t="s">
        <v>72</v>
      </c>
      <c r="D37" s="53">
        <v>22.09090909090909</v>
      </c>
      <c r="E37" s="53">
        <v>16.936363636363637</v>
      </c>
      <c r="F37" s="53">
        <v>5.2772727272727273</v>
      </c>
      <c r="G37" s="53">
        <v>261.40909090909093</v>
      </c>
      <c r="H37" s="53">
        <v>0.3559090909090909</v>
      </c>
      <c r="I37" s="53">
        <v>10.431818181818182</v>
      </c>
      <c r="J37" s="53">
        <v>9.8672727272727254</v>
      </c>
      <c r="K37" s="53">
        <v>6.627272727272727</v>
      </c>
      <c r="L37" s="53">
        <v>28.227272727272727</v>
      </c>
      <c r="M37" s="53">
        <v>387.81818181818181</v>
      </c>
      <c r="N37" s="53">
        <v>22.09090909090909</v>
      </c>
      <c r="O37" s="53">
        <v>8.2227272727272727</v>
      </c>
      <c r="P37" s="50">
        <v>40.06</v>
      </c>
    </row>
    <row r="38" spans="1:16" x14ac:dyDescent="0.3">
      <c r="A38" s="51" t="s">
        <v>73</v>
      </c>
      <c r="B38" s="52" t="s">
        <v>74</v>
      </c>
      <c r="C38" s="48" t="s">
        <v>8</v>
      </c>
      <c r="D38" s="53">
        <v>5.7</v>
      </c>
      <c r="E38" s="53">
        <v>5.23</v>
      </c>
      <c r="F38" s="53">
        <v>24.72</v>
      </c>
      <c r="G38" s="53">
        <v>168.7</v>
      </c>
      <c r="H38" s="53">
        <v>0.13</v>
      </c>
      <c r="I38" s="53">
        <v>0</v>
      </c>
      <c r="J38" s="53">
        <v>0.02</v>
      </c>
      <c r="K38" s="53">
        <v>0.40999999999999992</v>
      </c>
      <c r="L38" s="53">
        <v>9.5</v>
      </c>
      <c r="M38" s="53">
        <v>135.1</v>
      </c>
      <c r="N38" s="53">
        <v>90.2</v>
      </c>
      <c r="O38" s="53">
        <v>3.03</v>
      </c>
      <c r="P38" s="50">
        <v>12.27</v>
      </c>
    </row>
    <row r="39" spans="1:16" x14ac:dyDescent="0.3">
      <c r="A39" s="51" t="s">
        <v>75</v>
      </c>
      <c r="B39" s="52" t="s">
        <v>76</v>
      </c>
      <c r="C39" s="48">
        <v>30</v>
      </c>
      <c r="D39" s="53">
        <v>0.33</v>
      </c>
      <c r="E39" s="53">
        <v>0.06</v>
      </c>
      <c r="F39" s="53">
        <v>1.1399999999999999</v>
      </c>
      <c r="G39" s="53">
        <v>7.2</v>
      </c>
      <c r="H39" s="53">
        <v>1.7999999999999999E-2</v>
      </c>
      <c r="I39" s="53">
        <v>7.5</v>
      </c>
      <c r="J39" s="53">
        <v>0</v>
      </c>
      <c r="K39" s="53">
        <v>0.21</v>
      </c>
      <c r="L39" s="53">
        <v>4.2</v>
      </c>
      <c r="M39" s="53">
        <v>7.8</v>
      </c>
      <c r="N39" s="53">
        <v>6</v>
      </c>
      <c r="O39" s="53">
        <v>0.27</v>
      </c>
      <c r="P39" s="50">
        <v>13</v>
      </c>
    </row>
    <row r="40" spans="1:16" x14ac:dyDescent="0.3">
      <c r="A40" s="51" t="s">
        <v>48</v>
      </c>
      <c r="B40" s="52" t="s">
        <v>49</v>
      </c>
      <c r="C40" s="48" t="s">
        <v>3</v>
      </c>
      <c r="D40" s="53">
        <v>2.0699999999999998</v>
      </c>
      <c r="E40" s="53">
        <v>0.37</v>
      </c>
      <c r="F40" s="53">
        <v>10.71</v>
      </c>
      <c r="G40" s="53">
        <v>57.01</v>
      </c>
      <c r="H40" s="53">
        <v>0.05</v>
      </c>
      <c r="I40" s="53">
        <v>0</v>
      </c>
      <c r="J40" s="53">
        <v>0</v>
      </c>
      <c r="K40" s="53">
        <v>0</v>
      </c>
      <c r="L40" s="53">
        <v>11.02</v>
      </c>
      <c r="M40" s="53">
        <v>49.77</v>
      </c>
      <c r="N40" s="53">
        <v>14.8</v>
      </c>
      <c r="O40" s="53">
        <v>1.22</v>
      </c>
      <c r="P40" s="50">
        <v>1.85</v>
      </c>
    </row>
    <row r="41" spans="1:16" ht="15" thickBot="1" x14ac:dyDescent="0.35">
      <c r="A41" s="65" t="s">
        <v>50</v>
      </c>
      <c r="B41" s="66" t="s">
        <v>77</v>
      </c>
      <c r="C41" s="67" t="s">
        <v>4</v>
      </c>
      <c r="D41" s="68">
        <v>0.3</v>
      </c>
      <c r="E41" s="68">
        <v>0</v>
      </c>
      <c r="F41" s="68">
        <v>20.100000000000001</v>
      </c>
      <c r="G41" s="68">
        <v>81</v>
      </c>
      <c r="H41" s="68">
        <v>0</v>
      </c>
      <c r="I41" s="68">
        <v>0.8</v>
      </c>
      <c r="J41" s="68">
        <v>0</v>
      </c>
      <c r="K41" s="68">
        <v>0</v>
      </c>
      <c r="L41" s="68">
        <v>10</v>
      </c>
      <c r="M41" s="68">
        <v>6</v>
      </c>
      <c r="N41" s="68">
        <v>3</v>
      </c>
      <c r="O41" s="68">
        <v>0.6</v>
      </c>
      <c r="P41" s="69">
        <v>10.02</v>
      </c>
    </row>
    <row r="42" spans="1:16" ht="15" thickBot="1" x14ac:dyDescent="0.35">
      <c r="A42" s="55"/>
      <c r="B42" s="56" t="s">
        <v>2</v>
      </c>
      <c r="C42" s="57"/>
      <c r="D42" s="58">
        <f t="shared" ref="D42:P42" si="3">SUM(D36:D41)</f>
        <v>32.790909090909082</v>
      </c>
      <c r="E42" s="58">
        <f t="shared" si="3"/>
        <v>26.846363636363638</v>
      </c>
      <c r="F42" s="58">
        <f t="shared" si="3"/>
        <v>77.067272727272723</v>
      </c>
      <c r="G42" s="58">
        <f t="shared" si="3"/>
        <v>683.31909090909096</v>
      </c>
      <c r="H42" s="58">
        <f t="shared" si="3"/>
        <v>0.74390909090909096</v>
      </c>
      <c r="I42" s="58">
        <f t="shared" si="3"/>
        <v>27.401818181818182</v>
      </c>
      <c r="J42" s="58">
        <f t="shared" si="3"/>
        <v>9.9172727272727244</v>
      </c>
      <c r="K42" s="58">
        <f t="shared" si="3"/>
        <v>7.4672727272727268</v>
      </c>
      <c r="L42" s="58">
        <f t="shared" si="3"/>
        <v>81.947272727272733</v>
      </c>
      <c r="M42" s="58">
        <f t="shared" si="3"/>
        <v>652.23818181818172</v>
      </c>
      <c r="N42" s="58">
        <f t="shared" si="3"/>
        <v>161.59090909090912</v>
      </c>
      <c r="O42" s="58">
        <f t="shared" si="3"/>
        <v>14.262727272727272</v>
      </c>
      <c r="P42" s="70">
        <f t="shared" si="3"/>
        <v>90.779999999999987</v>
      </c>
    </row>
    <row r="43" spans="1:16" x14ac:dyDescent="0.3">
      <c r="B43" s="60" t="s">
        <v>78</v>
      </c>
      <c r="C43" s="6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50"/>
    </row>
    <row r="44" spans="1:16" ht="26.4" x14ac:dyDescent="0.3">
      <c r="A44" s="51" t="s">
        <v>79</v>
      </c>
      <c r="B44" s="52" t="s">
        <v>80</v>
      </c>
      <c r="C44" s="48" t="s">
        <v>7</v>
      </c>
      <c r="D44" s="53">
        <v>1.7200000000000002</v>
      </c>
      <c r="E44" s="53">
        <v>6.05</v>
      </c>
      <c r="F44" s="53">
        <v>6.38</v>
      </c>
      <c r="G44" s="53">
        <v>88.25</v>
      </c>
      <c r="H44" s="53">
        <v>0.05</v>
      </c>
      <c r="I44" s="53">
        <v>18.489999999999998</v>
      </c>
      <c r="J44" s="53">
        <v>0.01</v>
      </c>
      <c r="K44" s="53">
        <v>2.39</v>
      </c>
      <c r="L44" s="53">
        <v>38.9</v>
      </c>
      <c r="M44" s="53">
        <v>51.05</v>
      </c>
      <c r="N44" s="53">
        <v>22.7</v>
      </c>
      <c r="O44" s="53">
        <v>0.8</v>
      </c>
      <c r="P44" s="50">
        <v>14.25</v>
      </c>
    </row>
    <row r="45" spans="1:16" x14ac:dyDescent="0.3">
      <c r="A45" s="51" t="s">
        <v>81</v>
      </c>
      <c r="B45" s="52" t="s">
        <v>82</v>
      </c>
      <c r="C45" s="48">
        <v>75</v>
      </c>
      <c r="D45" s="53">
        <v>10.050000000000001</v>
      </c>
      <c r="E45" s="53">
        <v>5.4</v>
      </c>
      <c r="F45" s="53">
        <v>2.3199999999999998</v>
      </c>
      <c r="G45" s="53">
        <v>96.75</v>
      </c>
      <c r="H45" s="53">
        <v>0.05</v>
      </c>
      <c r="I45" s="53">
        <v>0.9</v>
      </c>
      <c r="J45" s="53">
        <v>0.01</v>
      </c>
      <c r="K45" s="53">
        <v>2.92</v>
      </c>
      <c r="L45" s="53">
        <v>34.5</v>
      </c>
      <c r="M45" s="53">
        <v>108.75</v>
      </c>
      <c r="N45" s="53">
        <v>16.5</v>
      </c>
      <c r="O45" s="53">
        <v>0.37</v>
      </c>
      <c r="P45" s="50">
        <v>48</v>
      </c>
    </row>
    <row r="46" spans="1:16" x14ac:dyDescent="0.3">
      <c r="A46" s="51" t="s">
        <v>83</v>
      </c>
      <c r="B46" s="52" t="s">
        <v>84</v>
      </c>
      <c r="C46" s="48">
        <v>150</v>
      </c>
      <c r="D46" s="53">
        <v>3.15</v>
      </c>
      <c r="E46" s="53">
        <v>6.6</v>
      </c>
      <c r="F46" s="53">
        <v>16.350000000000001</v>
      </c>
      <c r="G46" s="53">
        <v>138</v>
      </c>
      <c r="H46" s="53">
        <v>0.13</v>
      </c>
      <c r="I46" s="53">
        <v>5.0999999999999996</v>
      </c>
      <c r="J46" s="53">
        <v>0.04</v>
      </c>
      <c r="K46" s="53">
        <v>0.15</v>
      </c>
      <c r="L46" s="53">
        <v>39</v>
      </c>
      <c r="M46" s="53">
        <v>85.5</v>
      </c>
      <c r="N46" s="53">
        <v>28.5</v>
      </c>
      <c r="O46" s="53">
        <v>1.05</v>
      </c>
      <c r="P46" s="50">
        <v>17.829999999999998</v>
      </c>
    </row>
    <row r="47" spans="1:16" x14ac:dyDescent="0.3">
      <c r="A47" s="51" t="s">
        <v>75</v>
      </c>
      <c r="B47" s="52" t="s">
        <v>85</v>
      </c>
      <c r="C47" s="48">
        <v>50</v>
      </c>
      <c r="D47" s="53">
        <v>0.4</v>
      </c>
      <c r="E47" s="53">
        <v>0.05</v>
      </c>
      <c r="F47" s="53">
        <v>1.25</v>
      </c>
      <c r="G47" s="53">
        <v>7</v>
      </c>
      <c r="H47" s="53">
        <v>1.4999999999999999E-2</v>
      </c>
      <c r="I47" s="53">
        <v>5</v>
      </c>
      <c r="J47" s="53">
        <v>0</v>
      </c>
      <c r="K47" s="53">
        <v>0.05</v>
      </c>
      <c r="L47" s="53">
        <v>11.5</v>
      </c>
      <c r="M47" s="53">
        <v>21</v>
      </c>
      <c r="N47" s="53">
        <v>7</v>
      </c>
      <c r="O47" s="53">
        <v>0.3</v>
      </c>
      <c r="P47" s="50">
        <v>12</v>
      </c>
    </row>
    <row r="48" spans="1:16" x14ac:dyDescent="0.3">
      <c r="A48" s="51" t="s">
        <v>48</v>
      </c>
      <c r="B48" s="52" t="s">
        <v>49</v>
      </c>
      <c r="C48" s="48" t="s">
        <v>3</v>
      </c>
      <c r="D48" s="53">
        <v>2.0699999999999998</v>
      </c>
      <c r="E48" s="53">
        <v>0.37</v>
      </c>
      <c r="F48" s="53">
        <v>10.71</v>
      </c>
      <c r="G48" s="53">
        <v>57.01</v>
      </c>
      <c r="H48" s="53">
        <v>0.05</v>
      </c>
      <c r="I48" s="53">
        <v>0</v>
      </c>
      <c r="J48" s="53">
        <v>0</v>
      </c>
      <c r="K48" s="53">
        <v>0</v>
      </c>
      <c r="L48" s="53">
        <v>11.02</v>
      </c>
      <c r="M48" s="53">
        <v>49.77</v>
      </c>
      <c r="N48" s="53">
        <v>14.8</v>
      </c>
      <c r="O48" s="53">
        <v>1.22</v>
      </c>
      <c r="P48" s="50">
        <v>1.85</v>
      </c>
    </row>
    <row r="49" spans="1:17" ht="15" thickBot="1" x14ac:dyDescent="0.35">
      <c r="A49" s="51" t="s">
        <v>86</v>
      </c>
      <c r="B49" s="52" t="s">
        <v>87</v>
      </c>
      <c r="C49" s="48">
        <v>200</v>
      </c>
      <c r="D49" s="53">
        <v>0.5</v>
      </c>
      <c r="E49" s="53">
        <v>0.2</v>
      </c>
      <c r="F49" s="53">
        <v>21.8</v>
      </c>
      <c r="G49" s="53">
        <v>90</v>
      </c>
      <c r="H49" s="53">
        <v>0.03</v>
      </c>
      <c r="I49" s="53">
        <v>8</v>
      </c>
      <c r="J49" s="53">
        <v>0</v>
      </c>
      <c r="K49" s="53">
        <v>0.1</v>
      </c>
      <c r="L49" s="53">
        <v>19</v>
      </c>
      <c r="M49" s="53">
        <v>12</v>
      </c>
      <c r="N49" s="53">
        <v>8</v>
      </c>
      <c r="O49" s="53">
        <v>0.5</v>
      </c>
      <c r="P49" s="50">
        <v>13.12</v>
      </c>
    </row>
    <row r="50" spans="1:17" ht="15" thickBot="1" x14ac:dyDescent="0.35">
      <c r="A50" s="55"/>
      <c r="B50" s="56" t="s">
        <v>2</v>
      </c>
      <c r="C50" s="57"/>
      <c r="D50" s="58">
        <f t="shared" ref="D50:P50" si="4">SUM(D44:D49)</f>
        <v>17.89</v>
      </c>
      <c r="E50" s="58">
        <f t="shared" si="4"/>
        <v>18.669999999999998</v>
      </c>
      <c r="F50" s="58">
        <f t="shared" si="4"/>
        <v>58.81</v>
      </c>
      <c r="G50" s="58">
        <f t="shared" si="4"/>
        <v>477.01</v>
      </c>
      <c r="H50" s="58">
        <f t="shared" si="4"/>
        <v>0.32499999999999996</v>
      </c>
      <c r="I50" s="58">
        <f t="shared" si="4"/>
        <v>37.489999999999995</v>
      </c>
      <c r="J50" s="58">
        <f t="shared" si="4"/>
        <v>0.06</v>
      </c>
      <c r="K50" s="58">
        <f t="shared" si="4"/>
        <v>5.61</v>
      </c>
      <c r="L50" s="58">
        <f t="shared" si="4"/>
        <v>153.92000000000002</v>
      </c>
      <c r="M50" s="58">
        <f t="shared" si="4"/>
        <v>328.07</v>
      </c>
      <c r="N50" s="58">
        <f t="shared" si="4"/>
        <v>97.5</v>
      </c>
      <c r="O50" s="58">
        <f t="shared" si="4"/>
        <v>4.2399999999999993</v>
      </c>
      <c r="P50" s="70">
        <f t="shared" si="4"/>
        <v>107.05</v>
      </c>
    </row>
    <row r="51" spans="1:17" x14ac:dyDescent="0.3">
      <c r="B51" s="42" t="s">
        <v>88</v>
      </c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50"/>
    </row>
    <row r="52" spans="1:17" x14ac:dyDescent="0.3">
      <c r="A52" s="63" t="s">
        <v>89</v>
      </c>
      <c r="B52" s="52" t="s">
        <v>90</v>
      </c>
      <c r="C52" s="48" t="s">
        <v>7</v>
      </c>
      <c r="D52" s="53">
        <v>2.17</v>
      </c>
      <c r="E52" s="53">
        <v>6.5</v>
      </c>
      <c r="F52" s="53">
        <v>16.41</v>
      </c>
      <c r="G52" s="53">
        <v>133.75</v>
      </c>
      <c r="H52" s="53">
        <v>0.09</v>
      </c>
      <c r="I52" s="53">
        <v>7.69</v>
      </c>
      <c r="J52" s="53">
        <v>0</v>
      </c>
      <c r="K52" s="53">
        <v>2.36</v>
      </c>
      <c r="L52" s="53">
        <v>19.899999999999999</v>
      </c>
      <c r="M52" s="53">
        <v>66.05</v>
      </c>
      <c r="N52" s="53">
        <v>26.7</v>
      </c>
      <c r="O52" s="53">
        <v>0.92</v>
      </c>
      <c r="P52" s="50">
        <v>14.92</v>
      </c>
    </row>
    <row r="53" spans="1:17" x14ac:dyDescent="0.3">
      <c r="A53" s="51" t="s">
        <v>91</v>
      </c>
      <c r="B53" s="52" t="s">
        <v>92</v>
      </c>
      <c r="C53" s="48">
        <v>70</v>
      </c>
      <c r="D53" s="53">
        <v>20.399999999999999</v>
      </c>
      <c r="E53" s="53">
        <v>12.7</v>
      </c>
      <c r="F53" s="53">
        <v>2.1</v>
      </c>
      <c r="G53" s="53">
        <v>204</v>
      </c>
      <c r="H53" s="53">
        <v>0.05</v>
      </c>
      <c r="I53" s="53">
        <v>0</v>
      </c>
      <c r="J53" s="53">
        <v>0.1</v>
      </c>
      <c r="K53" s="53">
        <v>0.6</v>
      </c>
      <c r="L53" s="53">
        <v>9</v>
      </c>
      <c r="M53" s="53">
        <v>169</v>
      </c>
      <c r="N53" s="53">
        <v>24</v>
      </c>
      <c r="O53" s="53">
        <v>2</v>
      </c>
      <c r="P53" s="50">
        <v>45</v>
      </c>
    </row>
    <row r="54" spans="1:17" ht="22.8" x14ac:dyDescent="0.3">
      <c r="A54" s="51" t="s">
        <v>44</v>
      </c>
      <c r="B54" s="54" t="s">
        <v>45</v>
      </c>
      <c r="C54" s="48" t="s">
        <v>8</v>
      </c>
      <c r="D54" s="53">
        <v>3.7700000000000005</v>
      </c>
      <c r="E54" s="53">
        <v>0.45</v>
      </c>
      <c r="F54" s="53">
        <v>19.36</v>
      </c>
      <c r="G54" s="53">
        <v>96.6</v>
      </c>
      <c r="H54" s="53">
        <v>0.03</v>
      </c>
      <c r="I54" s="53">
        <v>0.01</v>
      </c>
      <c r="J54" s="53">
        <v>0</v>
      </c>
      <c r="K54" s="53">
        <v>0.53</v>
      </c>
      <c r="L54" s="53">
        <v>3.8</v>
      </c>
      <c r="M54" s="53">
        <v>23.8</v>
      </c>
      <c r="N54" s="53">
        <v>5.4</v>
      </c>
      <c r="O54" s="53">
        <v>0.52</v>
      </c>
      <c r="P54" s="50">
        <v>9.64</v>
      </c>
    </row>
    <row r="55" spans="1:17" x14ac:dyDescent="0.3">
      <c r="A55" s="51" t="s">
        <v>75</v>
      </c>
      <c r="B55" s="52" t="s">
        <v>76</v>
      </c>
      <c r="C55" s="48">
        <v>50</v>
      </c>
      <c r="D55" s="53">
        <v>0.55000000000000004</v>
      </c>
      <c r="E55" s="53">
        <v>0.1</v>
      </c>
      <c r="F55" s="53">
        <v>1.9</v>
      </c>
      <c r="G55" s="53">
        <v>12</v>
      </c>
      <c r="H55" s="53">
        <v>0.03</v>
      </c>
      <c r="I55" s="53">
        <v>12.5</v>
      </c>
      <c r="J55" s="53">
        <v>0</v>
      </c>
      <c r="K55" s="53">
        <v>0.35</v>
      </c>
      <c r="L55" s="53">
        <v>7</v>
      </c>
      <c r="M55" s="53">
        <v>13</v>
      </c>
      <c r="N55" s="53">
        <v>10</v>
      </c>
      <c r="O55" s="53">
        <v>0.45</v>
      </c>
      <c r="P55" s="50">
        <v>13</v>
      </c>
    </row>
    <row r="56" spans="1:17" x14ac:dyDescent="0.3">
      <c r="A56" s="51" t="s">
        <v>48</v>
      </c>
      <c r="B56" s="52" t="s">
        <v>49</v>
      </c>
      <c r="C56" s="48" t="s">
        <v>3</v>
      </c>
      <c r="D56" s="53">
        <v>2.0699999999999998</v>
      </c>
      <c r="E56" s="53">
        <v>0.37</v>
      </c>
      <c r="F56" s="53">
        <v>10.71</v>
      </c>
      <c r="G56" s="53">
        <v>57.01</v>
      </c>
      <c r="H56" s="53">
        <v>0.05</v>
      </c>
      <c r="I56" s="53">
        <v>0</v>
      </c>
      <c r="J56" s="53">
        <v>0</v>
      </c>
      <c r="K56" s="53">
        <v>0</v>
      </c>
      <c r="L56" s="53">
        <v>11.02</v>
      </c>
      <c r="M56" s="53">
        <v>49.77</v>
      </c>
      <c r="N56" s="53">
        <v>14.8</v>
      </c>
      <c r="O56" s="53">
        <v>1.22</v>
      </c>
      <c r="P56" s="50">
        <v>1.85</v>
      </c>
    </row>
    <row r="57" spans="1:17" ht="15" thickBot="1" x14ac:dyDescent="0.35">
      <c r="A57" s="51" t="s">
        <v>93</v>
      </c>
      <c r="B57" s="52" t="s">
        <v>94</v>
      </c>
      <c r="C57" s="48" t="s">
        <v>4</v>
      </c>
      <c r="D57" s="53">
        <v>1.4</v>
      </c>
      <c r="E57" s="53">
        <v>0</v>
      </c>
      <c r="F57" s="53">
        <v>29</v>
      </c>
      <c r="G57" s="53">
        <v>122</v>
      </c>
      <c r="H57" s="53">
        <v>0</v>
      </c>
      <c r="I57" s="53">
        <v>0</v>
      </c>
      <c r="J57" s="53">
        <v>0</v>
      </c>
      <c r="K57" s="53">
        <v>0</v>
      </c>
      <c r="L57" s="53">
        <v>1</v>
      </c>
      <c r="M57" s="53">
        <v>0</v>
      </c>
      <c r="N57" s="53">
        <v>0</v>
      </c>
      <c r="O57" s="53">
        <v>0.1</v>
      </c>
      <c r="P57" s="50">
        <v>4</v>
      </c>
    </row>
    <row r="58" spans="1:17" ht="15" thickBot="1" x14ac:dyDescent="0.35">
      <c r="A58" s="55"/>
      <c r="B58" s="56" t="s">
        <v>2</v>
      </c>
      <c r="C58" s="57"/>
      <c r="D58" s="58">
        <f t="shared" ref="D58:P58" si="5">SUM(D52:D57)</f>
        <v>30.36</v>
      </c>
      <c r="E58" s="58">
        <f t="shared" si="5"/>
        <v>20.12</v>
      </c>
      <c r="F58" s="58">
        <f t="shared" si="5"/>
        <v>79.48</v>
      </c>
      <c r="G58" s="58">
        <f t="shared" si="5"/>
        <v>625.36</v>
      </c>
      <c r="H58" s="58">
        <f t="shared" si="5"/>
        <v>0.25</v>
      </c>
      <c r="I58" s="58">
        <f t="shared" si="5"/>
        <v>20.2</v>
      </c>
      <c r="J58" s="58">
        <f t="shared" si="5"/>
        <v>0.1</v>
      </c>
      <c r="K58" s="58">
        <f t="shared" si="5"/>
        <v>3.8400000000000003</v>
      </c>
      <c r="L58" s="58">
        <f t="shared" si="5"/>
        <v>51.72</v>
      </c>
      <c r="M58" s="58">
        <f t="shared" si="5"/>
        <v>321.62</v>
      </c>
      <c r="N58" s="58">
        <f t="shared" si="5"/>
        <v>80.899999999999991</v>
      </c>
      <c r="O58" s="58">
        <f t="shared" si="5"/>
        <v>5.21</v>
      </c>
      <c r="P58" s="70">
        <f t="shared" si="5"/>
        <v>88.41</v>
      </c>
    </row>
    <row r="59" spans="1:17" x14ac:dyDescent="0.3">
      <c r="B59" s="60" t="s">
        <v>95</v>
      </c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50"/>
    </row>
    <row r="60" spans="1:17" s="4" customFormat="1" ht="26.4" x14ac:dyDescent="0.3">
      <c r="A60" s="51" t="s">
        <v>61</v>
      </c>
      <c r="B60" s="71" t="s">
        <v>62</v>
      </c>
      <c r="C60" s="48" t="s">
        <v>7</v>
      </c>
      <c r="D60" s="53">
        <v>1.94</v>
      </c>
      <c r="E60" s="53">
        <v>6.25</v>
      </c>
      <c r="F60" s="53">
        <v>10.81</v>
      </c>
      <c r="G60" s="53">
        <v>107.5</v>
      </c>
      <c r="H60" s="53">
        <v>0.04</v>
      </c>
      <c r="I60" s="53">
        <v>10.32</v>
      </c>
      <c r="J60" s="53">
        <v>0.01</v>
      </c>
      <c r="K60" s="53">
        <v>2.41</v>
      </c>
      <c r="L60" s="53">
        <v>38.9</v>
      </c>
      <c r="M60" s="53">
        <v>56.05</v>
      </c>
      <c r="N60" s="53">
        <v>26.7</v>
      </c>
      <c r="O60" s="53">
        <v>1.2</v>
      </c>
      <c r="P60" s="50">
        <v>15.32</v>
      </c>
      <c r="Q60"/>
    </row>
    <row r="61" spans="1:17" x14ac:dyDescent="0.3">
      <c r="A61" s="64" t="s">
        <v>96</v>
      </c>
      <c r="B61" s="52" t="s">
        <v>9</v>
      </c>
      <c r="C61" s="48" t="s">
        <v>135</v>
      </c>
      <c r="D61" s="49">
        <v>22.68</v>
      </c>
      <c r="E61" s="49">
        <v>22.32</v>
      </c>
      <c r="F61" s="49">
        <v>59.04</v>
      </c>
      <c r="G61" s="49">
        <v>528</v>
      </c>
      <c r="H61" s="49">
        <v>0.09</v>
      </c>
      <c r="I61" s="49">
        <v>0.48</v>
      </c>
      <c r="J61" s="49">
        <v>7.4999999999999997E-2</v>
      </c>
      <c r="K61" s="49">
        <v>0.96</v>
      </c>
      <c r="L61" s="49">
        <v>27.6</v>
      </c>
      <c r="M61" s="49">
        <v>272.39999999999998</v>
      </c>
      <c r="N61" s="49">
        <v>63.6</v>
      </c>
      <c r="O61" s="49">
        <v>3.3600000000000003</v>
      </c>
      <c r="P61" s="50">
        <v>68.77</v>
      </c>
      <c r="Q61" s="4"/>
    </row>
    <row r="62" spans="1:17" x14ac:dyDescent="0.3">
      <c r="A62" s="51" t="s">
        <v>56</v>
      </c>
      <c r="B62" s="52" t="s">
        <v>57</v>
      </c>
      <c r="C62" s="48">
        <v>50</v>
      </c>
      <c r="D62" s="53">
        <v>0.9</v>
      </c>
      <c r="E62" s="53">
        <v>0.05</v>
      </c>
      <c r="F62" s="53">
        <v>4.9000000000000004</v>
      </c>
      <c r="G62" s="53">
        <v>24</v>
      </c>
      <c r="H62" s="53">
        <v>0.01</v>
      </c>
      <c r="I62" s="53">
        <v>2.85</v>
      </c>
      <c r="J62" s="53">
        <v>0</v>
      </c>
      <c r="K62" s="53">
        <v>1.1499999999999999</v>
      </c>
      <c r="L62" s="53">
        <v>16.5</v>
      </c>
      <c r="M62" s="53">
        <v>19</v>
      </c>
      <c r="N62" s="53">
        <v>9.5</v>
      </c>
      <c r="O62" s="53">
        <v>0.65</v>
      </c>
      <c r="P62" s="50">
        <v>2.74</v>
      </c>
    </row>
    <row r="63" spans="1:17" x14ac:dyDescent="0.3">
      <c r="A63" s="51" t="s">
        <v>48</v>
      </c>
      <c r="B63" s="52" t="s">
        <v>49</v>
      </c>
      <c r="C63" s="48" t="s">
        <v>3</v>
      </c>
      <c r="D63" s="53">
        <v>2.0699999999999998</v>
      </c>
      <c r="E63" s="53">
        <v>0.37</v>
      </c>
      <c r="F63" s="53">
        <v>10.71</v>
      </c>
      <c r="G63" s="53">
        <v>57.01</v>
      </c>
      <c r="H63" s="53">
        <v>0.05</v>
      </c>
      <c r="I63" s="53">
        <v>0</v>
      </c>
      <c r="J63" s="53">
        <v>0</v>
      </c>
      <c r="K63" s="53">
        <v>0</v>
      </c>
      <c r="L63" s="53">
        <v>11.02</v>
      </c>
      <c r="M63" s="53">
        <v>49.77</v>
      </c>
      <c r="N63" s="53">
        <v>14.8</v>
      </c>
      <c r="O63" s="53">
        <v>1.22</v>
      </c>
      <c r="P63" s="50">
        <v>1.85</v>
      </c>
    </row>
    <row r="64" spans="1:17" ht="15" thickBot="1" x14ac:dyDescent="0.35">
      <c r="A64" s="65" t="s">
        <v>97</v>
      </c>
      <c r="B64" s="66" t="s">
        <v>98</v>
      </c>
      <c r="C64" s="67">
        <v>200</v>
      </c>
      <c r="D64" s="68">
        <v>0.7</v>
      </c>
      <c r="E64" s="68">
        <v>0.3</v>
      </c>
      <c r="F64" s="68">
        <v>22.8</v>
      </c>
      <c r="G64" s="68">
        <v>97</v>
      </c>
      <c r="H64" s="68">
        <v>0.01</v>
      </c>
      <c r="I64" s="68">
        <v>70</v>
      </c>
      <c r="J64" s="68">
        <v>0</v>
      </c>
      <c r="K64" s="68">
        <v>0</v>
      </c>
      <c r="L64" s="68">
        <v>12</v>
      </c>
      <c r="M64" s="68">
        <v>3</v>
      </c>
      <c r="N64" s="68">
        <v>3</v>
      </c>
      <c r="O64" s="68">
        <v>1.5</v>
      </c>
      <c r="P64" s="69">
        <v>7</v>
      </c>
    </row>
    <row r="65" spans="1:17" ht="15" thickBot="1" x14ac:dyDescent="0.35">
      <c r="A65" s="55"/>
      <c r="B65" s="56" t="s">
        <v>2</v>
      </c>
      <c r="C65" s="57"/>
      <c r="D65" s="58">
        <f t="shared" ref="D65:O65" si="6">SUM(D60:D64)</f>
        <v>28.29</v>
      </c>
      <c r="E65" s="58">
        <f t="shared" si="6"/>
        <v>29.290000000000003</v>
      </c>
      <c r="F65" s="58">
        <f t="shared" si="6"/>
        <v>108.26</v>
      </c>
      <c r="G65" s="72">
        <f t="shared" si="6"/>
        <v>813.51</v>
      </c>
      <c r="H65" s="58">
        <f t="shared" si="6"/>
        <v>0.2</v>
      </c>
      <c r="I65" s="58">
        <f t="shared" si="6"/>
        <v>83.65</v>
      </c>
      <c r="J65" s="58">
        <f t="shared" si="6"/>
        <v>8.4999999999999992E-2</v>
      </c>
      <c r="K65" s="58">
        <f t="shared" si="6"/>
        <v>4.5199999999999996</v>
      </c>
      <c r="L65" s="58">
        <f t="shared" si="6"/>
        <v>106.02</v>
      </c>
      <c r="M65" s="58">
        <f t="shared" si="6"/>
        <v>400.21999999999997</v>
      </c>
      <c r="N65" s="58">
        <f t="shared" si="6"/>
        <v>117.6</v>
      </c>
      <c r="O65" s="58">
        <f t="shared" si="6"/>
        <v>7.9300000000000006</v>
      </c>
      <c r="P65" s="70">
        <f>SUM(P60:P64)</f>
        <v>95.679999999999993</v>
      </c>
    </row>
    <row r="66" spans="1:17" x14ac:dyDescent="0.3">
      <c r="B66" s="60" t="s">
        <v>99</v>
      </c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50"/>
    </row>
    <row r="67" spans="1:17" ht="21.75" customHeight="1" x14ac:dyDescent="0.3">
      <c r="A67" s="51" t="s">
        <v>100</v>
      </c>
      <c r="B67" s="54" t="s">
        <v>101</v>
      </c>
      <c r="C67" s="48">
        <v>250</v>
      </c>
      <c r="D67" s="53">
        <v>2.7</v>
      </c>
      <c r="E67" s="53">
        <v>2.85</v>
      </c>
      <c r="F67" s="53">
        <v>18.82</v>
      </c>
      <c r="G67" s="53">
        <v>111.25</v>
      </c>
      <c r="H67" s="53">
        <v>0.1</v>
      </c>
      <c r="I67" s="53">
        <v>8.25</v>
      </c>
      <c r="J67" s="53">
        <v>0</v>
      </c>
      <c r="K67" s="53">
        <v>1.37</v>
      </c>
      <c r="L67" s="53">
        <v>15.25</v>
      </c>
      <c r="M67" s="53">
        <v>63.5</v>
      </c>
      <c r="N67" s="53">
        <v>24</v>
      </c>
      <c r="O67" s="53">
        <v>0.95</v>
      </c>
      <c r="P67" s="50">
        <v>12.89</v>
      </c>
    </row>
    <row r="68" spans="1:17" x14ac:dyDescent="0.3">
      <c r="A68" s="51" t="s">
        <v>102</v>
      </c>
      <c r="B68" s="73" t="s">
        <v>103</v>
      </c>
      <c r="C68" s="48" t="s">
        <v>1</v>
      </c>
      <c r="D68" s="53">
        <v>6.24</v>
      </c>
      <c r="E68" s="53">
        <v>11.22</v>
      </c>
      <c r="F68" s="53">
        <v>0.12</v>
      </c>
      <c r="G68" s="53">
        <v>126.6</v>
      </c>
      <c r="H68" s="53">
        <v>0.13200000000000001</v>
      </c>
      <c r="I68" s="53">
        <v>0</v>
      </c>
      <c r="J68" s="53">
        <v>0</v>
      </c>
      <c r="K68" s="53">
        <v>0.18</v>
      </c>
      <c r="L68" s="53">
        <v>18.600000000000001</v>
      </c>
      <c r="M68" s="53">
        <v>89.4</v>
      </c>
      <c r="N68" s="53">
        <v>10.8</v>
      </c>
      <c r="O68" s="53">
        <v>0.96</v>
      </c>
      <c r="P68" s="50">
        <v>24.16</v>
      </c>
    </row>
    <row r="69" spans="1:17" x14ac:dyDescent="0.3">
      <c r="A69" s="51" t="s">
        <v>104</v>
      </c>
      <c r="B69" s="73" t="s">
        <v>105</v>
      </c>
      <c r="C69" s="48">
        <v>120</v>
      </c>
      <c r="D69" s="53">
        <v>10.28</v>
      </c>
      <c r="E69" s="53">
        <v>16</v>
      </c>
      <c r="F69" s="53">
        <v>2.85</v>
      </c>
      <c r="G69" s="53">
        <v>192</v>
      </c>
      <c r="H69" s="53">
        <v>0.06</v>
      </c>
      <c r="I69" s="53">
        <v>0.34</v>
      </c>
      <c r="J69" s="53">
        <v>0.24</v>
      </c>
      <c r="K69" s="53">
        <v>0.54</v>
      </c>
      <c r="L69" s="53">
        <v>96</v>
      </c>
      <c r="M69" s="53">
        <v>180.57</v>
      </c>
      <c r="N69" s="53">
        <v>14.85</v>
      </c>
      <c r="O69" s="53">
        <v>1.82</v>
      </c>
      <c r="P69" s="50">
        <v>31</v>
      </c>
    </row>
    <row r="70" spans="1:17" s="77" customFormat="1" x14ac:dyDescent="0.3">
      <c r="A70" s="46" t="s">
        <v>106</v>
      </c>
      <c r="B70" s="74" t="s">
        <v>107</v>
      </c>
      <c r="C70" s="75">
        <v>50</v>
      </c>
      <c r="D70" s="49">
        <v>1.55</v>
      </c>
      <c r="E70" s="49">
        <v>0.1</v>
      </c>
      <c r="F70" s="49">
        <v>3.25</v>
      </c>
      <c r="G70" s="49">
        <v>20</v>
      </c>
      <c r="H70" s="49">
        <v>0.05</v>
      </c>
      <c r="I70" s="49">
        <v>5</v>
      </c>
      <c r="J70" s="49">
        <v>0</v>
      </c>
      <c r="K70" s="49">
        <v>0.75</v>
      </c>
      <c r="L70" s="49">
        <v>10</v>
      </c>
      <c r="M70" s="49">
        <v>31</v>
      </c>
      <c r="N70" s="49">
        <v>10.5</v>
      </c>
      <c r="O70" s="49">
        <v>0.35</v>
      </c>
      <c r="P70" s="76">
        <v>11.09</v>
      </c>
      <c r="Q70"/>
    </row>
    <row r="71" spans="1:17" x14ac:dyDescent="0.3">
      <c r="A71" s="51" t="s">
        <v>48</v>
      </c>
      <c r="B71" s="73" t="s">
        <v>49</v>
      </c>
      <c r="C71" s="48" t="s">
        <v>3</v>
      </c>
      <c r="D71" s="53">
        <v>2.0699999999999998</v>
      </c>
      <c r="E71" s="53">
        <v>0.37</v>
      </c>
      <c r="F71" s="53">
        <v>10.71</v>
      </c>
      <c r="G71" s="53">
        <v>57.01</v>
      </c>
      <c r="H71" s="53">
        <v>0.05</v>
      </c>
      <c r="I71" s="53">
        <v>0</v>
      </c>
      <c r="J71" s="53">
        <v>0</v>
      </c>
      <c r="K71" s="53">
        <v>0</v>
      </c>
      <c r="L71" s="53">
        <v>11.02</v>
      </c>
      <c r="M71" s="53">
        <v>49.77</v>
      </c>
      <c r="N71" s="53">
        <v>14.8</v>
      </c>
      <c r="O71" s="53">
        <v>1.22</v>
      </c>
      <c r="P71" s="50">
        <v>1.85</v>
      </c>
      <c r="Q71" s="77"/>
    </row>
    <row r="72" spans="1:17" ht="15" thickBot="1" x14ac:dyDescent="0.35">
      <c r="A72" s="65" t="s">
        <v>50</v>
      </c>
      <c r="B72" s="73" t="s">
        <v>108</v>
      </c>
      <c r="C72" s="67" t="s">
        <v>4</v>
      </c>
      <c r="D72" s="68">
        <v>0.3</v>
      </c>
      <c r="E72" s="68">
        <v>0</v>
      </c>
      <c r="F72" s="68">
        <v>20.100000000000001</v>
      </c>
      <c r="G72" s="68">
        <v>81</v>
      </c>
      <c r="H72" s="68">
        <v>0</v>
      </c>
      <c r="I72" s="68">
        <v>0.8</v>
      </c>
      <c r="J72" s="68">
        <v>0</v>
      </c>
      <c r="K72" s="68">
        <v>0</v>
      </c>
      <c r="L72" s="68">
        <v>10</v>
      </c>
      <c r="M72" s="68">
        <v>6</v>
      </c>
      <c r="N72" s="68">
        <v>3</v>
      </c>
      <c r="O72" s="68">
        <v>0.6</v>
      </c>
      <c r="P72" s="69">
        <v>7.51</v>
      </c>
    </row>
    <row r="73" spans="1:17" ht="15" thickBot="1" x14ac:dyDescent="0.35">
      <c r="A73" s="55"/>
      <c r="B73" s="78" t="s">
        <v>2</v>
      </c>
      <c r="C73" s="57"/>
      <c r="D73" s="58">
        <f t="shared" ref="D73:O73" si="7">SUM(D67:D72)</f>
        <v>23.14</v>
      </c>
      <c r="E73" s="58">
        <f t="shared" si="7"/>
        <v>30.540000000000003</v>
      </c>
      <c r="F73" s="58">
        <f t="shared" si="7"/>
        <v>55.85</v>
      </c>
      <c r="G73" s="58">
        <f t="shared" si="7"/>
        <v>587.86</v>
      </c>
      <c r="H73" s="58">
        <f t="shared" si="7"/>
        <v>0.39200000000000002</v>
      </c>
      <c r="I73" s="58">
        <f t="shared" si="7"/>
        <v>14.39</v>
      </c>
      <c r="J73" s="58">
        <f t="shared" si="7"/>
        <v>0.24</v>
      </c>
      <c r="K73" s="58">
        <f t="shared" si="7"/>
        <v>2.84</v>
      </c>
      <c r="L73" s="58">
        <f t="shared" si="7"/>
        <v>160.87</v>
      </c>
      <c r="M73" s="58">
        <f t="shared" si="7"/>
        <v>420.24</v>
      </c>
      <c r="N73" s="58">
        <f t="shared" si="7"/>
        <v>77.95</v>
      </c>
      <c r="O73" s="58">
        <f t="shared" si="7"/>
        <v>5.8999999999999995</v>
      </c>
      <c r="P73" s="70">
        <f>SUM(P67:P72)</f>
        <v>88.5</v>
      </c>
    </row>
    <row r="74" spans="1:17" x14ac:dyDescent="0.3">
      <c r="B74" s="60" t="s">
        <v>109</v>
      </c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50"/>
    </row>
    <row r="75" spans="1:17" ht="19.2" x14ac:dyDescent="0.3">
      <c r="A75" s="63" t="s">
        <v>38</v>
      </c>
      <c r="B75" s="71" t="s">
        <v>110</v>
      </c>
      <c r="C75" s="48">
        <v>250</v>
      </c>
      <c r="D75" s="53">
        <v>2.12</v>
      </c>
      <c r="E75" s="53">
        <v>2.85</v>
      </c>
      <c r="F75" s="53">
        <v>16.05</v>
      </c>
      <c r="G75" s="53">
        <v>112.5</v>
      </c>
      <c r="H75" s="53">
        <v>0.02</v>
      </c>
      <c r="I75" s="53">
        <v>0.75</v>
      </c>
      <c r="J75" s="53">
        <v>0</v>
      </c>
      <c r="K75" s="53">
        <v>2.42</v>
      </c>
      <c r="L75" s="53">
        <v>7.5</v>
      </c>
      <c r="M75" s="53">
        <v>41.5</v>
      </c>
      <c r="N75" s="53">
        <v>15.25</v>
      </c>
      <c r="O75" s="53">
        <v>0.35</v>
      </c>
      <c r="P75" s="50">
        <v>9.4600000000000009</v>
      </c>
    </row>
    <row r="76" spans="1:17" x14ac:dyDescent="0.3">
      <c r="A76" s="51" t="s">
        <v>111</v>
      </c>
      <c r="B76" s="52" t="s">
        <v>112</v>
      </c>
      <c r="C76" s="48">
        <v>75</v>
      </c>
      <c r="D76" s="53">
        <v>10.42</v>
      </c>
      <c r="E76" s="53">
        <v>1.57</v>
      </c>
      <c r="F76" s="53">
        <v>7.2</v>
      </c>
      <c r="G76" s="53">
        <v>84.75</v>
      </c>
      <c r="H76" s="53">
        <v>0.05</v>
      </c>
      <c r="I76" s="53">
        <v>0.3</v>
      </c>
      <c r="J76" s="53">
        <v>0.01</v>
      </c>
      <c r="K76" s="53">
        <v>0.75</v>
      </c>
      <c r="L76" s="53">
        <v>26.25</v>
      </c>
      <c r="M76" s="53">
        <v>120</v>
      </c>
      <c r="N76" s="53">
        <v>17.25</v>
      </c>
      <c r="O76" s="53">
        <v>0.45</v>
      </c>
      <c r="P76" s="50">
        <v>32</v>
      </c>
    </row>
    <row r="77" spans="1:17" x14ac:dyDescent="0.3">
      <c r="A77" s="51" t="s">
        <v>83</v>
      </c>
      <c r="B77" s="52" t="s">
        <v>84</v>
      </c>
      <c r="C77" s="48">
        <v>150</v>
      </c>
      <c r="D77" s="53">
        <v>3.15</v>
      </c>
      <c r="E77" s="53">
        <v>6.6</v>
      </c>
      <c r="F77" s="53">
        <v>16.350000000000001</v>
      </c>
      <c r="G77" s="53">
        <v>138</v>
      </c>
      <c r="H77" s="53">
        <v>0.13</v>
      </c>
      <c r="I77" s="53">
        <v>5.0999999999999996</v>
      </c>
      <c r="J77" s="53">
        <v>0.04</v>
      </c>
      <c r="K77" s="53">
        <v>0.15</v>
      </c>
      <c r="L77" s="53">
        <v>39</v>
      </c>
      <c r="M77" s="53">
        <v>85.5</v>
      </c>
      <c r="N77" s="53">
        <v>28.5</v>
      </c>
      <c r="O77" s="53">
        <v>1.05</v>
      </c>
      <c r="P77" s="50">
        <v>17.829999999999998</v>
      </c>
    </row>
    <row r="78" spans="1:17" x14ac:dyDescent="0.3">
      <c r="A78" s="51" t="s">
        <v>75</v>
      </c>
      <c r="B78" s="52" t="s">
        <v>85</v>
      </c>
      <c r="C78" s="48">
        <v>50</v>
      </c>
      <c r="D78" s="53">
        <v>0.4</v>
      </c>
      <c r="E78" s="53">
        <v>0.05</v>
      </c>
      <c r="F78" s="53">
        <v>1.25</v>
      </c>
      <c r="G78" s="53">
        <v>7</v>
      </c>
      <c r="H78" s="53">
        <v>0.01</v>
      </c>
      <c r="I78" s="53">
        <v>5</v>
      </c>
      <c r="J78" s="53">
        <v>0</v>
      </c>
      <c r="K78" s="53">
        <v>0.05</v>
      </c>
      <c r="L78" s="53">
        <v>11.5</v>
      </c>
      <c r="M78" s="53">
        <v>21</v>
      </c>
      <c r="N78" s="53">
        <v>7</v>
      </c>
      <c r="O78" s="53">
        <v>0.3</v>
      </c>
      <c r="P78" s="50">
        <v>12</v>
      </c>
    </row>
    <row r="79" spans="1:17" x14ac:dyDescent="0.3">
      <c r="A79" s="51" t="s">
        <v>48</v>
      </c>
      <c r="B79" s="52" t="s">
        <v>49</v>
      </c>
      <c r="C79" s="48" t="s">
        <v>3</v>
      </c>
      <c r="D79" s="53">
        <v>2.0699999999999998</v>
      </c>
      <c r="E79" s="53">
        <v>0.37</v>
      </c>
      <c r="F79" s="53">
        <v>10.71</v>
      </c>
      <c r="G79" s="53">
        <v>57.01</v>
      </c>
      <c r="H79" s="53">
        <v>0.05</v>
      </c>
      <c r="I79" s="53">
        <v>0</v>
      </c>
      <c r="J79" s="53">
        <v>0</v>
      </c>
      <c r="K79" s="53">
        <v>0</v>
      </c>
      <c r="L79" s="53">
        <v>11.02</v>
      </c>
      <c r="M79" s="53">
        <v>49.77</v>
      </c>
      <c r="N79" s="53">
        <v>14.8</v>
      </c>
      <c r="O79" s="53">
        <v>1.22</v>
      </c>
      <c r="P79" s="50">
        <v>1.85</v>
      </c>
    </row>
    <row r="80" spans="1:17" ht="15" thickBot="1" x14ac:dyDescent="0.35">
      <c r="A80" s="51" t="s">
        <v>58</v>
      </c>
      <c r="B80" s="52" t="s">
        <v>59</v>
      </c>
      <c r="C80" s="48" t="s">
        <v>4</v>
      </c>
      <c r="D80" s="53">
        <v>0.5</v>
      </c>
      <c r="E80" s="53">
        <v>0.2</v>
      </c>
      <c r="F80" s="53">
        <v>23.1</v>
      </c>
      <c r="G80" s="53">
        <v>96</v>
      </c>
      <c r="H80" s="53">
        <v>0.02</v>
      </c>
      <c r="I80" s="53">
        <v>4.3</v>
      </c>
      <c r="J80" s="53">
        <v>0</v>
      </c>
      <c r="K80" s="53">
        <v>0.2</v>
      </c>
      <c r="L80" s="53">
        <v>22</v>
      </c>
      <c r="M80" s="53">
        <v>16</v>
      </c>
      <c r="N80" s="53">
        <v>14</v>
      </c>
      <c r="O80" s="53">
        <v>1.1000000000000001</v>
      </c>
      <c r="P80" s="50">
        <v>12</v>
      </c>
    </row>
    <row r="81" spans="1:18" ht="15" thickBot="1" x14ac:dyDescent="0.35">
      <c r="A81" s="55"/>
      <c r="B81" s="56" t="s">
        <v>2</v>
      </c>
      <c r="C81" s="57"/>
      <c r="D81" s="58">
        <f t="shared" ref="D81:P81" si="8">SUM(D75:D80)</f>
        <v>18.66</v>
      </c>
      <c r="E81" s="58">
        <f t="shared" si="8"/>
        <v>11.639999999999999</v>
      </c>
      <c r="F81" s="58">
        <f t="shared" si="8"/>
        <v>74.66</v>
      </c>
      <c r="G81" s="58">
        <f t="shared" si="8"/>
        <v>495.26</v>
      </c>
      <c r="H81" s="58">
        <f t="shared" si="8"/>
        <v>0.28000000000000003</v>
      </c>
      <c r="I81" s="58">
        <f t="shared" si="8"/>
        <v>15.45</v>
      </c>
      <c r="J81" s="58">
        <f t="shared" si="8"/>
        <v>0.05</v>
      </c>
      <c r="K81" s="58">
        <f t="shared" si="8"/>
        <v>3.57</v>
      </c>
      <c r="L81" s="58">
        <f t="shared" si="8"/>
        <v>117.27</v>
      </c>
      <c r="M81" s="58">
        <f t="shared" si="8"/>
        <v>333.77</v>
      </c>
      <c r="N81" s="58">
        <f t="shared" si="8"/>
        <v>96.8</v>
      </c>
      <c r="O81" s="58">
        <f t="shared" si="8"/>
        <v>4.4700000000000006</v>
      </c>
      <c r="P81" s="70">
        <f t="shared" si="8"/>
        <v>85.139999999999986</v>
      </c>
    </row>
    <row r="82" spans="1:18" x14ac:dyDescent="0.3">
      <c r="B82" s="60" t="s">
        <v>113</v>
      </c>
      <c r="C82" s="61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50"/>
    </row>
    <row r="83" spans="1:18" ht="26.4" x14ac:dyDescent="0.3">
      <c r="A83" s="51" t="s">
        <v>79</v>
      </c>
      <c r="B83" s="52" t="s">
        <v>80</v>
      </c>
      <c r="C83" s="48" t="s">
        <v>7</v>
      </c>
      <c r="D83" s="53">
        <v>1.7200000000000002</v>
      </c>
      <c r="E83" s="53">
        <v>6.05</v>
      </c>
      <c r="F83" s="53">
        <v>6.38</v>
      </c>
      <c r="G83" s="53">
        <v>88.25</v>
      </c>
      <c r="H83" s="53">
        <v>0.05</v>
      </c>
      <c r="I83" s="53">
        <v>18.489999999999998</v>
      </c>
      <c r="J83" s="53">
        <v>0.01</v>
      </c>
      <c r="K83" s="53">
        <v>2.39</v>
      </c>
      <c r="L83" s="53">
        <v>38.9</v>
      </c>
      <c r="M83" s="53">
        <v>51.05</v>
      </c>
      <c r="N83" s="53">
        <v>22.7</v>
      </c>
      <c r="O83" s="53">
        <v>0.8</v>
      </c>
      <c r="P83" s="50">
        <v>14.25</v>
      </c>
    </row>
    <row r="84" spans="1:18" x14ac:dyDescent="0.3">
      <c r="A84" s="51" t="s">
        <v>114</v>
      </c>
      <c r="B84" s="52" t="s">
        <v>115</v>
      </c>
      <c r="C84" s="48" t="s">
        <v>135</v>
      </c>
      <c r="D84" s="53">
        <v>16.559999999999999</v>
      </c>
      <c r="E84" s="53">
        <v>17.28</v>
      </c>
      <c r="F84" s="53">
        <v>19.079999999999998</v>
      </c>
      <c r="G84" s="53">
        <v>297.60000000000002</v>
      </c>
      <c r="H84" s="53">
        <v>0.14000000000000001</v>
      </c>
      <c r="I84" s="53">
        <v>12.48</v>
      </c>
      <c r="J84" s="53">
        <v>0.02</v>
      </c>
      <c r="K84" s="53">
        <v>3.72</v>
      </c>
      <c r="L84" s="53">
        <v>30</v>
      </c>
      <c r="M84" s="53">
        <v>166.8</v>
      </c>
      <c r="N84" s="53">
        <v>46.8</v>
      </c>
      <c r="O84" s="53">
        <v>2.16</v>
      </c>
      <c r="P84" s="50">
        <v>53.02</v>
      </c>
    </row>
    <row r="85" spans="1:18" x14ac:dyDescent="0.3">
      <c r="A85" s="51" t="s">
        <v>116</v>
      </c>
      <c r="B85" s="52" t="s">
        <v>117</v>
      </c>
      <c r="C85" s="48" t="s">
        <v>118</v>
      </c>
      <c r="D85" s="53">
        <v>0.8</v>
      </c>
      <c r="E85" s="53">
        <v>5.05</v>
      </c>
      <c r="F85" s="53">
        <v>1.5</v>
      </c>
      <c r="G85" s="53">
        <v>54.5</v>
      </c>
      <c r="H85" s="53">
        <v>0.01</v>
      </c>
      <c r="I85" s="53">
        <v>9.4499999999999993</v>
      </c>
      <c r="J85" s="53">
        <v>0</v>
      </c>
      <c r="K85" s="53">
        <v>2.25</v>
      </c>
      <c r="L85" s="53">
        <v>21.5</v>
      </c>
      <c r="M85" s="53">
        <v>16</v>
      </c>
      <c r="N85" s="53">
        <v>7.5</v>
      </c>
      <c r="O85" s="53">
        <v>0.3</v>
      </c>
      <c r="P85" s="50">
        <v>6.32</v>
      </c>
    </row>
    <row r="86" spans="1:18" x14ac:dyDescent="0.3">
      <c r="A86" s="51" t="s">
        <v>48</v>
      </c>
      <c r="B86" s="52" t="s">
        <v>49</v>
      </c>
      <c r="C86" s="48" t="s">
        <v>3</v>
      </c>
      <c r="D86" s="53">
        <v>2.0699999999999998</v>
      </c>
      <c r="E86" s="53">
        <v>0.37</v>
      </c>
      <c r="F86" s="53">
        <v>10.71</v>
      </c>
      <c r="G86" s="53">
        <v>57.01</v>
      </c>
      <c r="H86" s="53">
        <v>0.05</v>
      </c>
      <c r="I86" s="53">
        <v>0</v>
      </c>
      <c r="J86" s="53">
        <v>0</v>
      </c>
      <c r="K86" s="53">
        <v>0</v>
      </c>
      <c r="L86" s="53">
        <v>11.02</v>
      </c>
      <c r="M86" s="53">
        <v>49.77</v>
      </c>
      <c r="N86" s="53">
        <v>14.8</v>
      </c>
      <c r="O86" s="53">
        <v>1.22</v>
      </c>
      <c r="P86" s="50">
        <v>1.85</v>
      </c>
    </row>
    <row r="87" spans="1:18" ht="21" customHeight="1" thickBot="1" x14ac:dyDescent="0.35">
      <c r="A87" s="65" t="s">
        <v>119</v>
      </c>
      <c r="B87" s="66" t="s">
        <v>120</v>
      </c>
      <c r="C87" s="67" t="s">
        <v>4</v>
      </c>
      <c r="D87" s="68">
        <v>3.2</v>
      </c>
      <c r="E87" s="68">
        <v>2.7</v>
      </c>
      <c r="F87" s="68">
        <v>15.9</v>
      </c>
      <c r="G87" s="68">
        <v>100</v>
      </c>
      <c r="H87" s="68">
        <v>0.04</v>
      </c>
      <c r="I87" s="68">
        <v>1.3</v>
      </c>
      <c r="J87" s="68">
        <v>0.02</v>
      </c>
      <c r="K87" s="68">
        <v>0</v>
      </c>
      <c r="L87" s="68">
        <v>126</v>
      </c>
      <c r="M87" s="68">
        <v>90</v>
      </c>
      <c r="N87" s="68">
        <v>14</v>
      </c>
      <c r="O87" s="68">
        <v>0.1</v>
      </c>
      <c r="P87" s="69">
        <v>12.43</v>
      </c>
    </row>
    <row r="88" spans="1:18" ht="15" thickBot="1" x14ac:dyDescent="0.35">
      <c r="A88" s="55"/>
      <c r="B88" s="56" t="s">
        <v>2</v>
      </c>
      <c r="C88" s="57"/>
      <c r="D88" s="58">
        <f t="shared" ref="D88:O88" si="9">SUM(D83:D87)</f>
        <v>24.349999999999998</v>
      </c>
      <c r="E88" s="58">
        <f t="shared" si="9"/>
        <v>31.450000000000003</v>
      </c>
      <c r="F88" s="58">
        <f t="shared" si="9"/>
        <v>53.57</v>
      </c>
      <c r="G88" s="58">
        <f t="shared" si="9"/>
        <v>597.36</v>
      </c>
      <c r="H88" s="58">
        <f t="shared" si="9"/>
        <v>0.28999999999999998</v>
      </c>
      <c r="I88" s="58">
        <f t="shared" si="9"/>
        <v>41.72</v>
      </c>
      <c r="J88" s="58">
        <f t="shared" si="9"/>
        <v>0.05</v>
      </c>
      <c r="K88" s="58">
        <f t="shared" si="9"/>
        <v>8.36</v>
      </c>
      <c r="L88" s="58">
        <f t="shared" si="9"/>
        <v>227.42000000000002</v>
      </c>
      <c r="M88" s="58">
        <f t="shared" si="9"/>
        <v>373.62</v>
      </c>
      <c r="N88" s="58">
        <f t="shared" si="9"/>
        <v>105.8</v>
      </c>
      <c r="O88" s="58">
        <f t="shared" si="9"/>
        <v>4.5799999999999992</v>
      </c>
      <c r="P88" s="70">
        <f>SUM(P83:P87)</f>
        <v>87.87</v>
      </c>
    </row>
    <row r="89" spans="1:18" ht="15" thickBot="1" x14ac:dyDescent="0.35">
      <c r="A89" s="79"/>
      <c r="B89" s="56" t="s">
        <v>121</v>
      </c>
      <c r="C89" s="57"/>
      <c r="D89" s="58">
        <f t="shared" ref="D89:P89" si="10">D88+D81+D73+D65+D58+D50+D42+D34+D28+D21</f>
        <v>259.36181818181819</v>
      </c>
      <c r="E89" s="58">
        <f t="shared" si="10"/>
        <v>252.98363636363638</v>
      </c>
      <c r="F89" s="58">
        <f t="shared" si="10"/>
        <v>752.70121212121217</v>
      </c>
      <c r="G89" s="58">
        <f t="shared" si="10"/>
        <v>6395.7893939393925</v>
      </c>
      <c r="H89" s="58">
        <f t="shared" si="10"/>
        <v>3.1258787878787877</v>
      </c>
      <c r="I89" s="58">
        <f t="shared" si="10"/>
        <v>274.39454545454544</v>
      </c>
      <c r="J89" s="58">
        <f t="shared" si="10"/>
        <v>10.840848484848483</v>
      </c>
      <c r="K89" s="58">
        <f t="shared" si="10"/>
        <v>49.078787878787871</v>
      </c>
      <c r="L89" s="58">
        <f t="shared" si="10"/>
        <v>1648.0227272727273</v>
      </c>
      <c r="M89" s="58">
        <f t="shared" si="10"/>
        <v>4101.4503030303031</v>
      </c>
      <c r="N89" s="58">
        <f t="shared" si="10"/>
        <v>1035.480303030303</v>
      </c>
      <c r="O89" s="58">
        <f t="shared" si="10"/>
        <v>62.163333333333334</v>
      </c>
      <c r="P89" s="59">
        <f t="shared" si="10"/>
        <v>917.99999999999989</v>
      </c>
      <c r="R89" s="80">
        <v>918</v>
      </c>
    </row>
    <row r="90" spans="1:18" ht="14.4" customHeight="1" x14ac:dyDescent="0.3">
      <c r="A90" s="31"/>
      <c r="B90" s="81"/>
      <c r="C90" s="82"/>
      <c r="D90" s="83"/>
      <c r="E90" s="83"/>
      <c r="F90" s="83"/>
      <c r="G90" s="83"/>
      <c r="H90" s="83"/>
      <c r="K90" s="80"/>
      <c r="Q90" s="33">
        <f>P89-R89</f>
        <v>0</v>
      </c>
    </row>
    <row r="91" spans="1:18" ht="14.4" customHeight="1" x14ac:dyDescent="0.3">
      <c r="A91" s="30"/>
      <c r="B91" s="126" t="s">
        <v>10</v>
      </c>
      <c r="C91" s="126"/>
      <c r="D91" s="126"/>
      <c r="E91" s="127" t="s">
        <v>122</v>
      </c>
      <c r="F91" s="127"/>
      <c r="G91" s="128" t="s">
        <v>11</v>
      </c>
      <c r="H91" s="128"/>
      <c r="I91" s="128"/>
    </row>
    <row r="92" spans="1:18" ht="6.6" customHeight="1" x14ac:dyDescent="0.3">
      <c r="A92" s="31"/>
      <c r="B92" s="84"/>
      <c r="C92" s="85"/>
      <c r="D92" s="86"/>
      <c r="E92" s="87"/>
      <c r="F92" s="87"/>
      <c r="G92" s="88"/>
      <c r="H92" s="88"/>
      <c r="I92" s="89"/>
    </row>
    <row r="93" spans="1:18" ht="15.6" customHeight="1" x14ac:dyDescent="0.3">
      <c r="A93" s="30"/>
      <c r="B93" s="126" t="s">
        <v>123</v>
      </c>
      <c r="C93" s="126"/>
      <c r="D93" s="126"/>
      <c r="E93" s="129" t="s">
        <v>122</v>
      </c>
      <c r="F93" s="129"/>
      <c r="G93" s="128" t="s">
        <v>124</v>
      </c>
      <c r="H93" s="128"/>
      <c r="I93" s="128"/>
    </row>
    <row r="94" spans="1:18" ht="15" hidden="1" thickBot="1" x14ac:dyDescent="0.35">
      <c r="A94" s="31"/>
      <c r="B94" s="90"/>
      <c r="C94" s="91"/>
      <c r="D94" s="92"/>
      <c r="E94" s="92"/>
      <c r="F94" s="92"/>
      <c r="G94" s="92"/>
      <c r="H94" s="92"/>
    </row>
    <row r="95" spans="1:18" hidden="1" x14ac:dyDescent="0.3">
      <c r="A95" s="31"/>
      <c r="B95" s="130" t="s">
        <v>125</v>
      </c>
      <c r="C95" s="131"/>
      <c r="D95" s="136" t="s">
        <v>126</v>
      </c>
      <c r="E95" s="137"/>
      <c r="F95" s="137"/>
      <c r="G95" s="138"/>
      <c r="H95" s="92"/>
    </row>
    <row r="96" spans="1:18" ht="27" hidden="1" thickBot="1" x14ac:dyDescent="0.35">
      <c r="A96" s="31"/>
      <c r="B96" s="132"/>
      <c r="C96" s="133"/>
      <c r="D96" s="93" t="s">
        <v>127</v>
      </c>
      <c r="E96" s="94" t="s">
        <v>128</v>
      </c>
      <c r="F96" s="94" t="s">
        <v>129</v>
      </c>
      <c r="G96" s="95" t="s">
        <v>130</v>
      </c>
      <c r="H96" s="92"/>
    </row>
    <row r="97" spans="1:17" ht="15" hidden="1" thickBot="1" x14ac:dyDescent="0.35">
      <c r="A97" s="31"/>
      <c r="B97" s="134"/>
      <c r="C97" s="135"/>
      <c r="D97" s="96">
        <v>77</v>
      </c>
      <c r="E97" s="58">
        <v>79</v>
      </c>
      <c r="F97" s="58">
        <v>335</v>
      </c>
      <c r="G97" s="97">
        <v>2350</v>
      </c>
      <c r="H97" s="92"/>
    </row>
    <row r="98" spans="1:17" hidden="1" x14ac:dyDescent="0.3">
      <c r="A98" s="90">
        <v>0.35</v>
      </c>
      <c r="B98" s="139" t="s">
        <v>131</v>
      </c>
      <c r="C98" s="140"/>
      <c r="D98" s="98">
        <f>D97*A98</f>
        <v>26.95</v>
      </c>
      <c r="E98" s="99">
        <f>E97*A98</f>
        <v>27.65</v>
      </c>
      <c r="F98" s="99">
        <f>F97*A98</f>
        <v>117.24999999999999</v>
      </c>
      <c r="G98" s="100">
        <f>G97*A98</f>
        <v>822.5</v>
      </c>
      <c r="H98" s="92"/>
    </row>
    <row r="99" spans="1:17" hidden="1" x14ac:dyDescent="0.3">
      <c r="A99" s="90">
        <v>10</v>
      </c>
      <c r="B99" s="141" t="s">
        <v>132</v>
      </c>
      <c r="C99" s="142"/>
      <c r="D99" s="101">
        <f>D89/A99</f>
        <v>25.936181818181819</v>
      </c>
      <c r="E99" s="53">
        <f>E89/A99</f>
        <v>25.298363636363639</v>
      </c>
      <c r="F99" s="53">
        <f>F89/A99</f>
        <v>75.270121212121211</v>
      </c>
      <c r="G99" s="102">
        <f>G89/A99</f>
        <v>639.57893939393921</v>
      </c>
      <c r="H99" s="92"/>
    </row>
    <row r="100" spans="1:17" ht="15" hidden="1" thickBot="1" x14ac:dyDescent="0.35">
      <c r="A100" s="31"/>
      <c r="B100" s="143" t="s">
        <v>133</v>
      </c>
      <c r="C100" s="144"/>
      <c r="D100" s="103">
        <f>D99-D98</f>
        <v>-1.0138181818181806</v>
      </c>
      <c r="E100" s="104">
        <f t="shared" ref="E100:G100" si="11">E99-E98</f>
        <v>-2.3516363636363593</v>
      </c>
      <c r="F100" s="104">
        <f t="shared" si="11"/>
        <v>-41.979878787878775</v>
      </c>
      <c r="G100" s="105">
        <f t="shared" si="11"/>
        <v>-182.92106060606079</v>
      </c>
      <c r="H100" s="33"/>
      <c r="I100" s="34"/>
      <c r="J100" s="34"/>
      <c r="K100" s="2"/>
      <c r="L100" s="3"/>
      <c r="N100"/>
    </row>
    <row r="101" spans="1:17" s="114" customFormat="1" ht="16.2" hidden="1" thickBot="1" x14ac:dyDescent="0.35">
      <c r="A101" s="106"/>
      <c r="B101" s="119" t="s">
        <v>134</v>
      </c>
      <c r="C101" s="120"/>
      <c r="D101" s="107">
        <f>D99/D98*100-100</f>
        <v>-3.7618485410693125</v>
      </c>
      <c r="E101" s="108">
        <f>E99/E98*100-100</f>
        <v>-8.505013973368392</v>
      </c>
      <c r="F101" s="108">
        <f>F99/F98*100-100</f>
        <v>-35.803734573883816</v>
      </c>
      <c r="G101" s="109">
        <f>G99/G98*100-100</f>
        <v>-22.239642626876687</v>
      </c>
      <c r="H101" s="110"/>
      <c r="I101" s="111"/>
      <c r="J101" s="111"/>
      <c r="K101" s="112"/>
      <c r="L101" s="113"/>
      <c r="M101" s="113"/>
      <c r="P101" s="115"/>
      <c r="Q101"/>
    </row>
    <row r="102" spans="1:17" ht="15.6" hidden="1" x14ac:dyDescent="0.3">
      <c r="A102" s="31"/>
      <c r="B102" s="2"/>
      <c r="C102" s="3"/>
      <c r="D102" s="33"/>
      <c r="E102" s="116"/>
      <c r="F102" s="116"/>
      <c r="G102" s="116"/>
      <c r="H102" s="116"/>
      <c r="I102"/>
      <c r="J102"/>
      <c r="K102"/>
      <c r="L102"/>
      <c r="M102"/>
      <c r="N102"/>
      <c r="Q102" s="114"/>
    </row>
    <row r="103" spans="1:17" hidden="1" x14ac:dyDescent="0.3">
      <c r="A103" s="31"/>
      <c r="B103" s="2"/>
      <c r="C103" s="3"/>
      <c r="D103" s="33"/>
      <c r="E103" s="116"/>
      <c r="F103" s="116"/>
      <c r="G103" s="116"/>
      <c r="H103" s="116"/>
      <c r="I103"/>
      <c r="J103"/>
      <c r="K103"/>
      <c r="L103"/>
      <c r="M103"/>
      <c r="N103"/>
    </row>
    <row r="104" spans="1:17" hidden="1" x14ac:dyDescent="0.3">
      <c r="A104" s="31"/>
      <c r="B104" s="34"/>
      <c r="C104" s="2"/>
      <c r="D104" s="33"/>
      <c r="E104" s="33"/>
      <c r="F104" s="116"/>
      <c r="G104" s="116"/>
      <c r="H104" s="116"/>
      <c r="I104"/>
      <c r="J104"/>
      <c r="K104"/>
      <c r="L104"/>
      <c r="M104"/>
      <c r="N104"/>
    </row>
    <row r="105" spans="1:17" hidden="1" x14ac:dyDescent="0.3">
      <c r="A105" s="30"/>
      <c r="B105" s="34"/>
      <c r="C105" s="2"/>
      <c r="D105" s="33"/>
      <c r="E105" s="33"/>
      <c r="F105" s="116"/>
      <c r="G105" s="116"/>
      <c r="H105" s="116"/>
      <c r="I105"/>
      <c r="J105"/>
      <c r="K105"/>
      <c r="L105"/>
      <c r="M105"/>
      <c r="N105"/>
    </row>
    <row r="106" spans="1:17" hidden="1" x14ac:dyDescent="0.3">
      <c r="A106" s="30"/>
      <c r="B106" s="34"/>
      <c r="C106" s="2"/>
      <c r="D106" s="33"/>
      <c r="E106" s="33"/>
      <c r="F106" s="116"/>
      <c r="G106" s="116"/>
      <c r="H106" s="116"/>
      <c r="I106"/>
      <c r="J106"/>
      <c r="K106"/>
      <c r="L106"/>
      <c r="M106"/>
      <c r="N106"/>
    </row>
    <row r="107" spans="1:17" hidden="1" x14ac:dyDescent="0.3">
      <c r="A107" s="30"/>
      <c r="B107" s="34"/>
      <c r="C107" s="2"/>
      <c r="D107" s="33"/>
      <c r="E107" s="33"/>
      <c r="F107" s="116"/>
      <c r="G107" s="116"/>
      <c r="H107" s="116"/>
      <c r="I107"/>
      <c r="J107"/>
      <c r="K107"/>
      <c r="L107"/>
      <c r="M107"/>
      <c r="N107"/>
      <c r="P107"/>
    </row>
    <row r="108" spans="1:17" hidden="1" x14ac:dyDescent="0.3">
      <c r="A108" s="30"/>
      <c r="B108" s="34"/>
      <c r="C108" s="2"/>
      <c r="D108" s="33"/>
      <c r="E108" s="33"/>
      <c r="F108" s="116"/>
      <c r="G108" s="116"/>
      <c r="H108" s="116"/>
      <c r="I108"/>
      <c r="J108"/>
      <c r="K108"/>
      <c r="L108"/>
      <c r="M108"/>
      <c r="N108"/>
      <c r="P108"/>
    </row>
    <row r="109" spans="1:17" x14ac:dyDescent="0.3">
      <c r="A109" s="30"/>
      <c r="B109" s="34"/>
      <c r="C109" s="2"/>
      <c r="D109" s="33"/>
      <c r="E109" s="33"/>
      <c r="F109" s="116"/>
      <c r="G109" s="116"/>
      <c r="H109" s="116"/>
      <c r="I109"/>
      <c r="J109"/>
      <c r="K109"/>
      <c r="L109"/>
      <c r="M109"/>
      <c r="N109"/>
      <c r="P109"/>
    </row>
    <row r="110" spans="1:17" x14ac:dyDescent="0.3">
      <c r="A110" s="30"/>
      <c r="B110" s="34"/>
      <c r="C110" s="2"/>
      <c r="D110" s="33"/>
      <c r="E110" s="33"/>
      <c r="F110" s="116"/>
      <c r="G110" s="116"/>
      <c r="H110" s="116"/>
      <c r="I110"/>
      <c r="J110"/>
      <c r="K110"/>
      <c r="L110"/>
      <c r="M110"/>
      <c r="N110"/>
      <c r="P110"/>
    </row>
    <row r="111" spans="1:17" x14ac:dyDescent="0.3">
      <c r="A111" s="30"/>
      <c r="B111" s="34"/>
      <c r="C111" s="2"/>
      <c r="D111" s="33"/>
      <c r="E111" s="33"/>
      <c r="F111" s="116"/>
      <c r="G111" s="116"/>
      <c r="H111" s="116"/>
      <c r="I111"/>
      <c r="J111"/>
      <c r="K111"/>
      <c r="L111"/>
      <c r="M111"/>
      <c r="N111"/>
      <c r="P111"/>
    </row>
    <row r="112" spans="1:17" x14ac:dyDescent="0.3">
      <c r="A112" s="30"/>
      <c r="B112" s="34"/>
      <c r="C112" s="2"/>
      <c r="D112" s="33"/>
      <c r="E112" s="33"/>
      <c r="F112" s="116"/>
      <c r="G112" s="116"/>
      <c r="H112" s="116"/>
      <c r="I112"/>
      <c r="J112"/>
      <c r="K112"/>
      <c r="L112"/>
      <c r="M112"/>
      <c r="N112"/>
      <c r="P112"/>
    </row>
    <row r="113" spans="1:16" x14ac:dyDescent="0.3">
      <c r="A113" s="30"/>
      <c r="B113" s="34"/>
      <c r="C113" s="2"/>
      <c r="D113" s="33"/>
      <c r="E113" s="33"/>
      <c r="F113" s="116"/>
      <c r="G113" s="116"/>
      <c r="H113" s="116"/>
      <c r="I113"/>
      <c r="J113"/>
      <c r="K113"/>
      <c r="L113"/>
      <c r="M113"/>
      <c r="N113"/>
      <c r="P113"/>
    </row>
    <row r="114" spans="1:16" x14ac:dyDescent="0.3">
      <c r="A114" s="30"/>
      <c r="B114"/>
      <c r="C114"/>
      <c r="D114" s="116"/>
      <c r="E114" s="116"/>
      <c r="F114" s="116"/>
      <c r="G114" s="116"/>
      <c r="H114" s="116"/>
      <c r="I114"/>
      <c r="J114"/>
      <c r="K114"/>
      <c r="L114"/>
      <c r="M114"/>
      <c r="N114"/>
      <c r="P114"/>
    </row>
    <row r="115" spans="1:16" x14ac:dyDescent="0.3">
      <c r="A115" s="30"/>
      <c r="B115" s="34"/>
      <c r="C115" s="2"/>
      <c r="D115" s="33"/>
      <c r="E115" s="33"/>
      <c r="F115" s="116"/>
      <c r="G115" s="116"/>
      <c r="H115" s="116"/>
      <c r="I115"/>
      <c r="J115"/>
      <c r="K115"/>
      <c r="L115"/>
      <c r="M115"/>
      <c r="N115"/>
      <c r="P115"/>
    </row>
    <row r="116" spans="1:16" x14ac:dyDescent="0.3">
      <c r="A116" s="30"/>
      <c r="B116" s="34"/>
      <c r="C116" s="2"/>
      <c r="D116" s="33"/>
      <c r="E116" s="33"/>
      <c r="F116" s="116"/>
      <c r="G116" s="116"/>
      <c r="H116" s="116"/>
      <c r="I116"/>
      <c r="J116"/>
      <c r="K116"/>
      <c r="L116"/>
      <c r="M116"/>
      <c r="N116"/>
      <c r="P116"/>
    </row>
    <row r="117" spans="1:16" x14ac:dyDescent="0.3">
      <c r="A117" s="30"/>
      <c r="B117" s="34"/>
      <c r="C117" s="2"/>
      <c r="D117" s="33"/>
      <c r="E117" s="33"/>
      <c r="F117" s="116"/>
      <c r="G117" s="116"/>
      <c r="H117" s="116"/>
      <c r="I117"/>
      <c r="J117"/>
      <c r="K117"/>
      <c r="L117"/>
      <c r="M117"/>
      <c r="N117"/>
      <c r="P117"/>
    </row>
    <row r="118" spans="1:16" x14ac:dyDescent="0.3">
      <c r="A118" s="30"/>
      <c r="B118" s="34"/>
      <c r="C118" s="2"/>
      <c r="D118" s="33"/>
      <c r="E118" s="33"/>
      <c r="F118" s="116"/>
      <c r="G118" s="116"/>
      <c r="H118" s="116"/>
      <c r="I118"/>
      <c r="J118"/>
      <c r="K118"/>
      <c r="L118"/>
      <c r="M118"/>
      <c r="N118"/>
      <c r="P118"/>
    </row>
    <row r="119" spans="1:16" x14ac:dyDescent="0.3">
      <c r="A119" s="30"/>
      <c r="B119" s="34"/>
      <c r="C119" s="2"/>
      <c r="D119" s="33"/>
      <c r="E119" s="33"/>
      <c r="F119" s="116"/>
      <c r="G119" s="116"/>
      <c r="H119" s="116"/>
      <c r="I119"/>
      <c r="J119"/>
      <c r="K119"/>
      <c r="L119"/>
      <c r="M119"/>
      <c r="N119"/>
      <c r="P119"/>
    </row>
    <row r="120" spans="1:16" x14ac:dyDescent="0.3">
      <c r="A120" s="30"/>
      <c r="B120" s="34"/>
      <c r="C120" s="2"/>
      <c r="D120" s="33"/>
      <c r="E120" s="33"/>
      <c r="F120" s="116"/>
      <c r="G120" s="116"/>
      <c r="H120" s="116"/>
      <c r="I120"/>
      <c r="J120"/>
      <c r="K120"/>
      <c r="L120"/>
      <c r="M120"/>
      <c r="N120"/>
      <c r="P120"/>
    </row>
    <row r="121" spans="1:16" x14ac:dyDescent="0.3">
      <c r="A121" s="30"/>
      <c r="B121" s="34"/>
      <c r="C121" s="2"/>
      <c r="D121" s="33"/>
      <c r="E121" s="33"/>
      <c r="F121" s="116"/>
      <c r="G121" s="116"/>
      <c r="H121" s="116"/>
      <c r="I121"/>
      <c r="J121"/>
      <c r="K121"/>
      <c r="L121"/>
      <c r="M121"/>
      <c r="N121"/>
      <c r="P121"/>
    </row>
    <row r="122" spans="1:16" x14ac:dyDescent="0.3">
      <c r="A122" s="30"/>
      <c r="B122" s="34"/>
      <c r="C122" s="2"/>
      <c r="D122" s="33"/>
      <c r="E122" s="33"/>
      <c r="F122" s="116"/>
      <c r="G122" s="116"/>
      <c r="H122" s="116"/>
      <c r="I122"/>
      <c r="J122"/>
      <c r="K122"/>
      <c r="L122"/>
      <c r="M122"/>
      <c r="N122"/>
      <c r="P122"/>
    </row>
    <row r="123" spans="1:16" x14ac:dyDescent="0.3">
      <c r="A123" s="30"/>
      <c r="B123" s="34"/>
      <c r="C123" s="2"/>
      <c r="D123" s="33"/>
      <c r="E123" s="33"/>
      <c r="F123" s="116"/>
      <c r="G123" s="116"/>
      <c r="H123" s="116"/>
      <c r="I123"/>
      <c r="J123"/>
      <c r="K123"/>
      <c r="L123"/>
      <c r="M123"/>
      <c r="N123"/>
      <c r="P123"/>
    </row>
    <row r="124" spans="1:16" x14ac:dyDescent="0.3">
      <c r="A124" s="30"/>
      <c r="B124" s="34"/>
      <c r="C124" s="2"/>
      <c r="D124" s="33"/>
      <c r="E124" s="33"/>
      <c r="F124" s="116"/>
      <c r="G124" s="116"/>
      <c r="H124" s="116"/>
      <c r="I124"/>
      <c r="J124"/>
      <c r="K124"/>
      <c r="L124"/>
      <c r="M124"/>
      <c r="N124"/>
      <c r="P124"/>
    </row>
    <row r="125" spans="1:16" x14ac:dyDescent="0.3">
      <c r="A125" s="30"/>
      <c r="B125" s="34"/>
      <c r="C125" s="2"/>
      <c r="D125" s="33"/>
      <c r="E125" s="33"/>
      <c r="F125" s="116"/>
      <c r="G125" s="116"/>
      <c r="H125" s="116"/>
      <c r="I125"/>
      <c r="J125"/>
      <c r="K125"/>
      <c r="L125"/>
      <c r="M125"/>
      <c r="N125"/>
      <c r="P125"/>
    </row>
    <row r="126" spans="1:16" x14ac:dyDescent="0.3">
      <c r="A126" s="30"/>
      <c r="B126" s="34"/>
      <c r="C126" s="2"/>
      <c r="D126" s="33"/>
      <c r="E126" s="33"/>
      <c r="F126" s="116"/>
      <c r="G126" s="116"/>
      <c r="H126" s="116"/>
      <c r="I126"/>
      <c r="J126"/>
      <c r="K126"/>
      <c r="L126"/>
      <c r="M126"/>
      <c r="N126"/>
      <c r="P126"/>
    </row>
    <row r="127" spans="1:16" x14ac:dyDescent="0.3">
      <c r="A127" s="30"/>
      <c r="B127" s="34"/>
      <c r="C127" s="2"/>
      <c r="D127" s="33"/>
      <c r="E127" s="33"/>
      <c r="F127" s="116"/>
      <c r="G127" s="116"/>
      <c r="H127" s="116"/>
      <c r="I127"/>
      <c r="J127"/>
      <c r="K127"/>
      <c r="L127"/>
      <c r="M127"/>
      <c r="N127"/>
      <c r="P127"/>
    </row>
    <row r="128" spans="1:16" x14ac:dyDescent="0.3">
      <c r="A128" s="30"/>
      <c r="B128" s="34"/>
      <c r="C128" s="2"/>
      <c r="D128" s="33"/>
      <c r="E128" s="33"/>
      <c r="F128" s="116"/>
      <c r="G128" s="116"/>
      <c r="H128" s="116"/>
      <c r="I128"/>
      <c r="J128"/>
      <c r="K128"/>
      <c r="L128"/>
      <c r="M128"/>
      <c r="N128"/>
      <c r="P128"/>
    </row>
    <row r="129" spans="1:16" x14ac:dyDescent="0.3">
      <c r="A129" s="30"/>
      <c r="B129" s="34"/>
      <c r="C129" s="2"/>
      <c r="D129" s="33"/>
      <c r="E129" s="33"/>
      <c r="F129" s="116"/>
      <c r="G129" s="116"/>
      <c r="H129" s="116"/>
      <c r="I129"/>
      <c r="J129"/>
      <c r="K129"/>
      <c r="L129"/>
      <c r="M129"/>
      <c r="N129"/>
      <c r="P129"/>
    </row>
    <row r="130" spans="1:16" x14ac:dyDescent="0.3">
      <c r="A130" s="30"/>
      <c r="B130" s="34"/>
      <c r="C130" s="2"/>
      <c r="D130" s="33"/>
      <c r="E130" s="33"/>
      <c r="F130" s="116"/>
      <c r="G130" s="116"/>
      <c r="H130" s="116"/>
      <c r="I130"/>
      <c r="J130"/>
      <c r="K130"/>
      <c r="L130"/>
      <c r="M130"/>
      <c r="N130"/>
      <c r="P130"/>
    </row>
    <row r="131" spans="1:16" x14ac:dyDescent="0.3">
      <c r="A131" s="30"/>
      <c r="B131" s="34"/>
      <c r="C131" s="2"/>
      <c r="D131" s="33"/>
      <c r="E131" s="33"/>
      <c r="F131" s="116"/>
      <c r="G131" s="116"/>
      <c r="H131" s="116"/>
      <c r="I131"/>
      <c r="J131"/>
      <c r="K131"/>
      <c r="L131"/>
      <c r="M131"/>
      <c r="N131"/>
      <c r="P131"/>
    </row>
    <row r="132" spans="1:16" x14ac:dyDescent="0.3">
      <c r="A132" s="30"/>
      <c r="B132" s="34"/>
      <c r="C132" s="2"/>
      <c r="D132" s="33"/>
      <c r="E132" s="33"/>
      <c r="F132" s="116"/>
      <c r="G132" s="116"/>
      <c r="H132" s="116"/>
      <c r="I132"/>
      <c r="J132"/>
      <c r="K132"/>
      <c r="L132"/>
      <c r="M132"/>
      <c r="N132"/>
      <c r="P132"/>
    </row>
    <row r="133" spans="1:16" x14ac:dyDescent="0.3">
      <c r="A133" s="30"/>
      <c r="B133" s="34"/>
      <c r="C133" s="2"/>
      <c r="D133" s="33"/>
      <c r="E133" s="33"/>
      <c r="F133" s="116"/>
      <c r="G133" s="116"/>
      <c r="H133" s="116"/>
      <c r="I133"/>
      <c r="J133"/>
      <c r="K133"/>
      <c r="L133"/>
      <c r="M133"/>
      <c r="N133"/>
      <c r="P133"/>
    </row>
    <row r="134" spans="1:16" x14ac:dyDescent="0.3">
      <c r="A134" s="30"/>
      <c r="B134" s="34"/>
      <c r="C134" s="2"/>
      <c r="D134" s="33"/>
      <c r="E134" s="33"/>
      <c r="F134" s="116"/>
      <c r="G134" s="116"/>
      <c r="H134" s="116"/>
      <c r="I134"/>
      <c r="J134"/>
      <c r="K134"/>
      <c r="L134"/>
      <c r="M134"/>
      <c r="N134"/>
      <c r="P134"/>
    </row>
    <row r="135" spans="1:16" x14ac:dyDescent="0.3">
      <c r="A135" s="30"/>
      <c r="B135" s="34"/>
      <c r="C135" s="2"/>
      <c r="D135" s="33"/>
      <c r="E135" s="33"/>
      <c r="F135" s="116"/>
      <c r="G135" s="116"/>
      <c r="H135" s="116"/>
      <c r="I135"/>
      <c r="J135"/>
      <c r="K135"/>
      <c r="L135"/>
      <c r="M135"/>
      <c r="N135"/>
      <c r="P135"/>
    </row>
    <row r="136" spans="1:16" x14ac:dyDescent="0.3">
      <c r="A136" s="30"/>
      <c r="B136" s="34"/>
      <c r="C136" s="2"/>
      <c r="D136" s="33"/>
      <c r="E136" s="33"/>
      <c r="F136" s="116"/>
      <c r="G136" s="116"/>
      <c r="H136" s="116"/>
      <c r="I136"/>
      <c r="J136"/>
      <c r="K136"/>
      <c r="L136"/>
      <c r="M136"/>
      <c r="N136"/>
      <c r="P136"/>
    </row>
    <row r="137" spans="1:16" x14ac:dyDescent="0.3">
      <c r="A137" s="30"/>
      <c r="B137" s="34"/>
      <c r="C137" s="2"/>
      <c r="D137" s="33"/>
      <c r="E137" s="33"/>
      <c r="F137" s="116"/>
      <c r="G137" s="116"/>
      <c r="H137" s="116"/>
      <c r="I137"/>
      <c r="J137"/>
      <c r="K137"/>
      <c r="L137"/>
      <c r="M137"/>
      <c r="N137"/>
      <c r="P137"/>
    </row>
    <row r="138" spans="1:16" x14ac:dyDescent="0.3">
      <c r="A138" s="30"/>
      <c r="B138" s="34"/>
      <c r="C138" s="2"/>
      <c r="D138" s="33"/>
      <c r="E138" s="33"/>
      <c r="F138" s="116"/>
      <c r="G138" s="116"/>
      <c r="H138" s="116"/>
      <c r="I138"/>
      <c r="J138"/>
      <c r="K138"/>
      <c r="L138"/>
      <c r="M138"/>
      <c r="N138"/>
      <c r="P138"/>
    </row>
    <row r="139" spans="1:16" x14ac:dyDescent="0.3">
      <c r="A139" s="30"/>
      <c r="B139" s="34"/>
      <c r="C139" s="2"/>
      <c r="D139" s="33"/>
      <c r="E139" s="33"/>
      <c r="F139" s="116"/>
      <c r="G139" s="116"/>
      <c r="H139" s="116"/>
      <c r="I139"/>
      <c r="J139"/>
      <c r="K139"/>
      <c r="L139"/>
      <c r="M139"/>
      <c r="N139"/>
      <c r="P139"/>
    </row>
    <row r="140" spans="1:16" x14ac:dyDescent="0.3">
      <c r="A140" s="30"/>
      <c r="B140" s="34"/>
      <c r="C140" s="2"/>
      <c r="D140" s="33"/>
      <c r="E140" s="33"/>
      <c r="F140" s="116"/>
      <c r="G140" s="116"/>
      <c r="H140" s="116"/>
      <c r="I140"/>
      <c r="J140"/>
      <c r="K140"/>
      <c r="L140"/>
      <c r="M140"/>
      <c r="N140"/>
      <c r="P140"/>
    </row>
    <row r="141" spans="1:16" x14ac:dyDescent="0.3">
      <c r="A141" s="30"/>
      <c r="B141" s="34"/>
      <c r="C141" s="2"/>
      <c r="D141" s="33"/>
      <c r="E141" s="33"/>
      <c r="F141" s="116"/>
      <c r="G141" s="116"/>
      <c r="H141" s="116"/>
      <c r="I141"/>
      <c r="J141"/>
      <c r="K141"/>
      <c r="L141"/>
      <c r="M141"/>
      <c r="N141"/>
      <c r="P141"/>
    </row>
    <row r="142" spans="1:16" x14ac:dyDescent="0.3">
      <c r="A142" s="30"/>
      <c r="B142" s="34"/>
      <c r="C142" s="2"/>
      <c r="D142" s="33"/>
      <c r="E142" s="33"/>
      <c r="F142" s="116"/>
      <c r="G142" s="116"/>
      <c r="H142" s="116"/>
      <c r="I142"/>
      <c r="J142"/>
      <c r="K142"/>
      <c r="L142"/>
      <c r="M142"/>
      <c r="N142"/>
      <c r="P142"/>
    </row>
    <row r="143" spans="1:16" x14ac:dyDescent="0.3">
      <c r="A143" s="30"/>
      <c r="B143" s="34"/>
      <c r="C143" s="2"/>
      <c r="D143" s="33"/>
      <c r="E143" s="33"/>
      <c r="F143" s="116"/>
      <c r="G143" s="116"/>
      <c r="H143" s="116"/>
      <c r="I143"/>
      <c r="J143"/>
      <c r="K143"/>
      <c r="L143"/>
      <c r="M143"/>
      <c r="N143"/>
      <c r="P143"/>
    </row>
    <row r="144" spans="1:16" x14ac:dyDescent="0.3">
      <c r="A144" s="30"/>
      <c r="B144" s="34"/>
      <c r="C144" s="2"/>
      <c r="D144" s="33"/>
      <c r="E144" s="33"/>
      <c r="F144" s="116"/>
      <c r="G144" s="116"/>
      <c r="H144" s="116"/>
      <c r="I144"/>
      <c r="J144"/>
      <c r="K144"/>
      <c r="L144"/>
      <c r="M144"/>
      <c r="N144"/>
      <c r="P144"/>
    </row>
    <row r="145" spans="1:16" x14ac:dyDescent="0.3">
      <c r="A145" s="30"/>
      <c r="B145" s="34"/>
      <c r="C145" s="2"/>
      <c r="D145" s="33"/>
      <c r="E145" s="33"/>
      <c r="F145" s="116"/>
      <c r="G145" s="116"/>
      <c r="H145" s="116"/>
      <c r="I145"/>
      <c r="J145"/>
      <c r="K145"/>
      <c r="L145"/>
      <c r="M145"/>
      <c r="N145"/>
      <c r="P145"/>
    </row>
    <row r="146" spans="1:16" x14ac:dyDescent="0.3">
      <c r="A146" s="30"/>
      <c r="B146" s="34"/>
      <c r="C146" s="2"/>
      <c r="D146" s="33"/>
      <c r="E146" s="33"/>
      <c r="F146" s="116"/>
      <c r="G146" s="116"/>
      <c r="H146" s="116"/>
      <c r="I146"/>
      <c r="J146"/>
      <c r="K146"/>
      <c r="L146"/>
      <c r="M146"/>
      <c r="N146"/>
      <c r="P146"/>
    </row>
    <row r="147" spans="1:16" x14ac:dyDescent="0.3">
      <c r="A147" s="30"/>
      <c r="B147" s="34"/>
      <c r="C147" s="2"/>
      <c r="D147" s="33"/>
      <c r="E147" s="33"/>
      <c r="F147" s="116"/>
      <c r="G147" s="116"/>
      <c r="H147" s="116"/>
      <c r="I147"/>
      <c r="J147"/>
      <c r="K147"/>
      <c r="L147"/>
      <c r="M147"/>
      <c r="N147"/>
      <c r="P147"/>
    </row>
    <row r="148" spans="1:16" x14ac:dyDescent="0.3">
      <c r="A148" s="30"/>
      <c r="B148" s="34"/>
      <c r="C148" s="2"/>
      <c r="D148" s="33"/>
      <c r="E148" s="33"/>
      <c r="F148" s="116"/>
      <c r="G148" s="116"/>
      <c r="H148" s="116"/>
      <c r="I148"/>
      <c r="J148"/>
      <c r="K148"/>
      <c r="L148"/>
      <c r="M148"/>
      <c r="N148"/>
      <c r="P148"/>
    </row>
    <row r="149" spans="1:16" x14ac:dyDescent="0.3">
      <c r="A149" s="30"/>
      <c r="B149" s="34"/>
      <c r="C149" s="2"/>
      <c r="D149" s="33"/>
      <c r="E149" s="33"/>
      <c r="F149" s="116"/>
      <c r="G149" s="116"/>
      <c r="H149" s="116"/>
      <c r="I149"/>
      <c r="J149"/>
      <c r="K149"/>
      <c r="L149"/>
      <c r="M149"/>
      <c r="N149"/>
      <c r="P149"/>
    </row>
    <row r="150" spans="1:16" x14ac:dyDescent="0.3">
      <c r="A150" s="30"/>
      <c r="B150" s="34"/>
      <c r="C150" s="2"/>
      <c r="D150" s="33"/>
      <c r="E150" s="33"/>
      <c r="F150" s="116"/>
      <c r="G150" s="116"/>
      <c r="H150" s="116"/>
      <c r="I150"/>
      <c r="J150"/>
      <c r="K150"/>
      <c r="L150"/>
      <c r="M150"/>
      <c r="N150"/>
      <c r="P150"/>
    </row>
    <row r="151" spans="1:16" x14ac:dyDescent="0.3">
      <c r="A151" s="30"/>
      <c r="B151" s="34"/>
      <c r="C151" s="2"/>
      <c r="D151" s="33"/>
      <c r="E151" s="33"/>
      <c r="F151" s="116"/>
      <c r="G151" s="116"/>
      <c r="H151" s="116"/>
      <c r="I151"/>
      <c r="J151"/>
      <c r="K151"/>
      <c r="L151"/>
      <c r="M151"/>
      <c r="N151"/>
      <c r="P151"/>
    </row>
    <row r="152" spans="1:16" x14ac:dyDescent="0.3">
      <c r="A152" s="30"/>
      <c r="B152" s="34"/>
      <c r="C152" s="2"/>
      <c r="D152" s="33"/>
      <c r="E152" s="33"/>
      <c r="F152" s="116"/>
      <c r="G152" s="116"/>
      <c r="H152" s="116"/>
      <c r="I152"/>
      <c r="J152"/>
      <c r="K152"/>
      <c r="L152"/>
      <c r="M152"/>
      <c r="N152"/>
      <c r="P152"/>
    </row>
    <row r="153" spans="1:16" x14ac:dyDescent="0.3">
      <c r="A153" s="30"/>
      <c r="B153" s="34"/>
      <c r="C153" s="2"/>
      <c r="D153" s="33"/>
      <c r="E153" s="33"/>
      <c r="F153" s="116"/>
      <c r="G153" s="116"/>
      <c r="H153" s="116"/>
      <c r="I153"/>
      <c r="J153"/>
      <c r="K153"/>
      <c r="L153"/>
      <c r="M153"/>
      <c r="N153"/>
      <c r="P153"/>
    </row>
    <row r="154" spans="1:16" x14ac:dyDescent="0.3">
      <c r="A154" s="30"/>
      <c r="B154" s="34"/>
      <c r="C154" s="2"/>
      <c r="D154" s="33"/>
      <c r="E154" s="33"/>
      <c r="F154" s="116"/>
      <c r="G154" s="116"/>
      <c r="H154" s="116"/>
      <c r="I154"/>
      <c r="J154"/>
      <c r="K154"/>
      <c r="L154"/>
      <c r="M154"/>
      <c r="N154"/>
      <c r="P154"/>
    </row>
    <row r="155" spans="1:16" x14ac:dyDescent="0.3">
      <c r="A155" s="30"/>
      <c r="B155" s="34"/>
      <c r="C155" s="2"/>
      <c r="D155" s="33"/>
      <c r="E155" s="33"/>
      <c r="F155" s="116"/>
      <c r="G155" s="116"/>
      <c r="H155" s="116"/>
      <c r="I155"/>
      <c r="J155"/>
      <c r="K155"/>
      <c r="L155"/>
      <c r="M155"/>
      <c r="N155"/>
      <c r="P155"/>
    </row>
    <row r="156" spans="1:16" x14ac:dyDescent="0.3">
      <c r="A156" s="30"/>
      <c r="B156" s="34"/>
      <c r="C156" s="2"/>
      <c r="D156" s="33"/>
      <c r="E156" s="33"/>
      <c r="F156" s="116"/>
      <c r="G156" s="116"/>
      <c r="H156" s="116"/>
      <c r="I156"/>
      <c r="J156"/>
      <c r="K156"/>
      <c r="L156"/>
      <c r="M156"/>
      <c r="N156"/>
      <c r="P156"/>
    </row>
    <row r="157" spans="1:16" x14ac:dyDescent="0.3">
      <c r="A157" s="30"/>
      <c r="B157" s="34"/>
      <c r="C157" s="2"/>
      <c r="D157" s="33"/>
      <c r="E157" s="33"/>
      <c r="F157" s="116"/>
      <c r="G157" s="116"/>
      <c r="H157" s="116"/>
      <c r="I157"/>
      <c r="J157"/>
      <c r="K157"/>
      <c r="L157"/>
      <c r="M157"/>
      <c r="N157"/>
      <c r="P157"/>
    </row>
    <row r="158" spans="1:16" x14ac:dyDescent="0.3">
      <c r="A158" s="30"/>
      <c r="B158" s="34"/>
      <c r="C158" s="2"/>
      <c r="D158" s="33"/>
      <c r="E158" s="33"/>
      <c r="F158" s="116"/>
      <c r="G158" s="116"/>
      <c r="H158" s="116"/>
      <c r="I158"/>
      <c r="J158"/>
      <c r="K158"/>
      <c r="L158"/>
      <c r="M158"/>
      <c r="N158"/>
      <c r="P158"/>
    </row>
    <row r="159" spans="1:16" x14ac:dyDescent="0.3">
      <c r="A159" s="30"/>
      <c r="B159" s="34"/>
      <c r="C159" s="2"/>
      <c r="D159" s="33"/>
      <c r="E159" s="33"/>
      <c r="F159" s="116"/>
      <c r="G159" s="116"/>
      <c r="H159" s="116"/>
      <c r="I159"/>
      <c r="J159"/>
      <c r="K159"/>
      <c r="L159"/>
      <c r="M159"/>
      <c r="N159"/>
      <c r="P159"/>
    </row>
    <row r="160" spans="1:16" x14ac:dyDescent="0.3">
      <c r="A160" s="30"/>
      <c r="B160" s="34"/>
      <c r="C160" s="2"/>
      <c r="D160" s="33"/>
      <c r="E160" s="33"/>
      <c r="F160" s="116"/>
      <c r="G160" s="116"/>
      <c r="H160" s="116"/>
      <c r="I160"/>
      <c r="J160"/>
      <c r="K160"/>
      <c r="L160"/>
      <c r="M160"/>
      <c r="N160"/>
      <c r="P160"/>
    </row>
    <row r="161" spans="1:16" x14ac:dyDescent="0.3">
      <c r="A161" s="30"/>
      <c r="B161" s="34"/>
      <c r="C161" s="2"/>
      <c r="D161" s="33"/>
      <c r="E161" s="33"/>
      <c r="F161" s="116"/>
      <c r="G161" s="116"/>
      <c r="H161" s="116"/>
      <c r="I161"/>
      <c r="J161"/>
      <c r="K161"/>
      <c r="L161"/>
      <c r="M161"/>
      <c r="N161"/>
      <c r="P161"/>
    </row>
    <row r="162" spans="1:16" x14ac:dyDescent="0.3">
      <c r="A162" s="30"/>
      <c r="B162" s="34"/>
      <c r="C162" s="2"/>
      <c r="D162" s="33"/>
      <c r="E162" s="33"/>
      <c r="F162" s="116"/>
      <c r="G162" s="116"/>
      <c r="H162" s="116"/>
      <c r="I162"/>
      <c r="J162"/>
      <c r="K162"/>
      <c r="L162"/>
      <c r="M162"/>
      <c r="N162"/>
      <c r="P162"/>
    </row>
    <row r="163" spans="1:16" x14ac:dyDescent="0.3">
      <c r="A163" s="30"/>
      <c r="B163" s="34"/>
      <c r="C163" s="2"/>
      <c r="D163" s="33"/>
      <c r="E163" s="33"/>
      <c r="F163" s="116"/>
      <c r="G163" s="116"/>
      <c r="H163" s="116"/>
      <c r="I163"/>
      <c r="J163"/>
      <c r="K163"/>
      <c r="L163"/>
      <c r="M163"/>
      <c r="N163"/>
      <c r="P163"/>
    </row>
    <row r="164" spans="1:16" x14ac:dyDescent="0.3">
      <c r="A164" s="30"/>
      <c r="B164" s="34"/>
      <c r="C164" s="2"/>
      <c r="D164" s="33"/>
      <c r="E164" s="33"/>
      <c r="F164" s="116"/>
      <c r="G164" s="116"/>
      <c r="H164" s="116"/>
      <c r="I164"/>
      <c r="J164"/>
      <c r="K164"/>
      <c r="L164"/>
      <c r="M164"/>
      <c r="N164"/>
      <c r="P164"/>
    </row>
    <row r="165" spans="1:16" x14ac:dyDescent="0.3">
      <c r="A165" s="30"/>
      <c r="B165" s="34"/>
      <c r="C165" s="2"/>
      <c r="D165" s="33"/>
      <c r="E165" s="33"/>
      <c r="F165" s="116"/>
      <c r="G165" s="116"/>
      <c r="H165" s="116"/>
      <c r="I165"/>
      <c r="J165"/>
      <c r="K165"/>
      <c r="L165"/>
      <c r="M165"/>
      <c r="N165"/>
      <c r="P165"/>
    </row>
    <row r="166" spans="1:16" x14ac:dyDescent="0.3">
      <c r="A166" s="30"/>
      <c r="B166" s="34"/>
      <c r="C166" s="2"/>
      <c r="D166" s="33"/>
      <c r="E166" s="33"/>
      <c r="F166" s="116"/>
      <c r="G166" s="116"/>
      <c r="H166" s="116"/>
      <c r="I166"/>
      <c r="J166"/>
      <c r="K166"/>
      <c r="L166"/>
      <c r="M166"/>
      <c r="N166"/>
      <c r="P166"/>
    </row>
    <row r="167" spans="1:16" x14ac:dyDescent="0.3">
      <c r="A167" s="30"/>
      <c r="B167" s="34"/>
      <c r="C167" s="2"/>
      <c r="D167" s="33"/>
      <c r="E167" s="33"/>
      <c r="F167" s="116"/>
      <c r="G167" s="116"/>
      <c r="H167" s="116"/>
      <c r="I167"/>
      <c r="J167"/>
      <c r="K167"/>
      <c r="L167"/>
      <c r="M167"/>
      <c r="N167"/>
      <c r="P167"/>
    </row>
    <row r="168" spans="1:16" x14ac:dyDescent="0.3">
      <c r="A168" s="30"/>
      <c r="B168" s="34"/>
      <c r="C168" s="2"/>
      <c r="D168" s="33"/>
      <c r="E168" s="33"/>
      <c r="F168" s="116"/>
      <c r="G168" s="116"/>
      <c r="H168" s="116"/>
      <c r="I168"/>
      <c r="J168"/>
      <c r="K168"/>
      <c r="L168"/>
      <c r="M168"/>
      <c r="N168"/>
      <c r="P168"/>
    </row>
    <row r="169" spans="1:16" x14ac:dyDescent="0.3">
      <c r="A169" s="30"/>
      <c r="B169" s="34"/>
      <c r="C169" s="2"/>
      <c r="D169" s="33"/>
      <c r="E169" s="33"/>
      <c r="F169" s="116"/>
      <c r="G169" s="116"/>
      <c r="H169" s="116"/>
      <c r="I169"/>
      <c r="J169"/>
      <c r="K169"/>
      <c r="L169"/>
      <c r="M169"/>
      <c r="N169"/>
      <c r="P169"/>
    </row>
    <row r="170" spans="1:16" x14ac:dyDescent="0.3">
      <c r="A170" s="30"/>
      <c r="B170" s="34"/>
      <c r="C170" s="2"/>
      <c r="D170" s="33"/>
      <c r="E170" s="33"/>
      <c r="F170" s="116"/>
      <c r="G170" s="116"/>
      <c r="H170" s="116"/>
      <c r="I170"/>
      <c r="J170"/>
      <c r="K170"/>
      <c r="L170"/>
      <c r="M170"/>
      <c r="N170"/>
      <c r="P170"/>
    </row>
    <row r="171" spans="1:16" x14ac:dyDescent="0.3">
      <c r="A171" s="30"/>
      <c r="B171" s="34"/>
      <c r="C171" s="2"/>
      <c r="D171" s="33"/>
      <c r="E171" s="33"/>
      <c r="F171" s="116"/>
      <c r="G171" s="116"/>
      <c r="H171" s="116"/>
      <c r="I171"/>
      <c r="J171"/>
      <c r="K171"/>
      <c r="L171"/>
      <c r="M171"/>
      <c r="N171"/>
      <c r="P171"/>
    </row>
  </sheetData>
  <mergeCells count="48">
    <mergeCell ref="A1:B1"/>
    <mergeCell ref="D1:F1"/>
    <mergeCell ref="I1:K1"/>
    <mergeCell ref="M1:O1"/>
    <mergeCell ref="A2:B2"/>
    <mergeCell ref="D2:G2"/>
    <mergeCell ref="I2:K2"/>
    <mergeCell ref="M2:O2"/>
    <mergeCell ref="R2:T2"/>
    <mergeCell ref="U2:W2"/>
    <mergeCell ref="X2:Z2"/>
    <mergeCell ref="AA2:AC2"/>
    <mergeCell ref="A3:B3"/>
    <mergeCell ref="D3:G3"/>
    <mergeCell ref="I3:K3"/>
    <mergeCell ref="M3:O3"/>
    <mergeCell ref="R3:T3"/>
    <mergeCell ref="U3:W3"/>
    <mergeCell ref="X3:Z3"/>
    <mergeCell ref="AA3:AC3"/>
    <mergeCell ref="A4:B4"/>
    <mergeCell ref="D4:G4"/>
    <mergeCell ref="I4:K4"/>
    <mergeCell ref="M4:O4"/>
    <mergeCell ref="B6:P6"/>
    <mergeCell ref="B7:P7"/>
    <mergeCell ref="B8:P8"/>
    <mergeCell ref="B9:P9"/>
    <mergeCell ref="A11:A12"/>
    <mergeCell ref="B11:B12"/>
    <mergeCell ref="C11:C12"/>
    <mergeCell ref="D11:F11"/>
    <mergeCell ref="G11:G12"/>
    <mergeCell ref="H11:K11"/>
    <mergeCell ref="B101:C101"/>
    <mergeCell ref="L11:O11"/>
    <mergeCell ref="P11:P12"/>
    <mergeCell ref="B91:D91"/>
    <mergeCell ref="E91:F91"/>
    <mergeCell ref="G91:I91"/>
    <mergeCell ref="B93:D93"/>
    <mergeCell ref="E93:F93"/>
    <mergeCell ref="G93:I93"/>
    <mergeCell ref="B95:C97"/>
    <mergeCell ref="D95:G95"/>
    <mergeCell ref="B98:C98"/>
    <mergeCell ref="B99:C99"/>
    <mergeCell ref="B100:C100"/>
  </mergeCells>
  <pageMargins left="0.39370078740157483" right="0.39370078740157483" top="0.78740157480314965" bottom="7.874015748031496E-2" header="0.47244094488188981" footer="0"/>
  <pageSetup paperSize="9" orientation="landscape" r:id="rId1"/>
  <headerFooter>
    <oddHeader>&amp;LМУП "Фора"/на 2020г&amp;Rсогласно СанПиН 2.4.5.2409-08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 до 11 лет-2020 91,80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2020-10-02T08:38:43Z</dcterms:modified>
</cp:coreProperties>
</file>